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DieseArbeitsmappe" defaultThemeVersion="124226"/>
  <bookViews>
    <workbookView xWindow="1860" yWindow="1452" windowWidth="19440" windowHeight="12852" tabRatio="688" activeTab="1"/>
  </bookViews>
  <sheets>
    <sheet name="WP Plan" sheetId="7" r:id="rId1"/>
    <sheet name="WP Ressourcen" sheetId="8" r:id="rId2"/>
    <sheet name="Partner und Ratenauszahlungen" sheetId="9" r:id="rId3"/>
    <sheet name="Translation" sheetId="5" state="hidden" r:id="rId4"/>
    <sheet name="Sheet1" sheetId="6" state="hidden" r:id="rId5"/>
  </sheets>
  <externalReferences>
    <externalReference r:id="rId6"/>
    <externalReference r:id="rId7"/>
    <externalReference r:id="rId8"/>
  </externalReferences>
  <definedNames>
    <definedName name="_xlnm._FilterDatabase" localSheetId="1" hidden="1">'WP Ressourcen'!$A$3:$AA$67</definedName>
    <definedName name="ActionsList" localSheetId="2">'[1]14. Actions'!$A$6:$A$25</definedName>
    <definedName name="ActionsList" localSheetId="1">'[1]14. Actions'!$A$6:$A$25</definedName>
    <definedName name="ActionsList">#REF!</definedName>
    <definedName name="Ceilings">#REF!</definedName>
    <definedName name="Countries" localSheetId="1">#REF!</definedName>
    <definedName name="Countries">#REF!</definedName>
    <definedName name="_xlnm.Print_Area" localSheetId="3">Translation!$A$2</definedName>
    <definedName name="llp" localSheetId="2">'[1]13. Ceilings'!$B$4:$B$61</definedName>
    <definedName name="llp" localSheetId="1">'[1]13. Ceilings'!$B$4:$B$61</definedName>
    <definedName name="llp">'[2]13. Ceilings'!$B$4:$B$61</definedName>
    <definedName name="Months" localSheetId="2">'[1]7. Expenditure &amp; revenue (LLP)'!$T$1:$T$36</definedName>
    <definedName name="Months" localSheetId="1">'[1]7. Expenditure &amp; revenue (LLP)'!$T$1:$T$36</definedName>
    <definedName name="Months">'[2]7. Expenditure &amp; revenue (LLP)'!$T$1:$T$36</definedName>
    <definedName name="P200LLP" localSheetId="2">'[1]2. Staff (LLP)'!$A$9:$A$208</definedName>
    <definedName name="P200LLP" localSheetId="1">'[1]2. Staff (LLP)'!$A$9:$A$208</definedName>
    <definedName name="P200LLP">'[2]2. Staff (LLP)'!$A$9:$A$208</definedName>
    <definedName name="ProHuman" localSheetId="2">'Partner und Ratenauszahlungen'!$B$3:$B$9</definedName>
    <definedName name="PTC" localSheetId="2">'[1]11.Expenditure &amp; revenue(Third)'!$A$10:$A$31</definedName>
    <definedName name="PTC" localSheetId="1">'[1]11.Expenditure &amp; revenue(Third)'!$A$10:$A$31</definedName>
    <definedName name="PTC">'[2]11.Expenditure &amp; revenue(Third)'!$A$10:$A$31</definedName>
    <definedName name="Rates" localSheetId="2">'[1]13. Ceilings'!$B$4:$H$228</definedName>
    <definedName name="Rates" localSheetId="1">'[1]13. Ceilings'!$B$4:$H$228</definedName>
    <definedName name="Rates">#REF!</definedName>
    <definedName name="Third" localSheetId="2">'[1]13. Ceilings'!$B$62:$B$228</definedName>
    <definedName name="Third" localSheetId="1">'[1]13. Ceilings'!$B$62:$B$228</definedName>
    <definedName name="Third">'[2]13. Ceilings'!$B$62:$B$228</definedName>
    <definedName name="World" localSheetId="2">'[1]13. Ceilings'!$B$4:$B$228</definedName>
    <definedName name="World" localSheetId="1">'[1]13. Ceilings'!$B$4:$B$228</definedName>
    <definedName name="World">'[2]13. Ceilings'!$B$4:$B$228</definedName>
    <definedName name="x">#REF!</definedName>
    <definedName name="xx">#REF!</definedName>
  </definedNames>
  <calcPr calcId="145621"/>
</workbook>
</file>

<file path=xl/calcChain.xml><?xml version="1.0" encoding="utf-8"?>
<calcChain xmlns="http://schemas.openxmlformats.org/spreadsheetml/2006/main">
  <c r="I53" i="8" l="1"/>
  <c r="I54" i="8"/>
  <c r="I55" i="8"/>
  <c r="I56" i="8"/>
  <c r="I57" i="8"/>
  <c r="I58" i="8"/>
  <c r="I59" i="8"/>
  <c r="I60" i="8"/>
  <c r="I61" i="8"/>
  <c r="I62" i="8"/>
  <c r="I63" i="8"/>
  <c r="I52" i="8"/>
  <c r="J54" i="8"/>
  <c r="J55" i="8"/>
  <c r="J56" i="8"/>
  <c r="J57" i="8"/>
  <c r="J58" i="8"/>
  <c r="J59" i="8"/>
  <c r="J60" i="8"/>
  <c r="J61" i="8"/>
  <c r="J62" i="8"/>
  <c r="J63" i="8"/>
  <c r="J53" i="8"/>
  <c r="J52" i="8"/>
  <c r="AD6" i="7" l="1"/>
  <c r="AD5" i="7"/>
  <c r="AD4" i="7"/>
  <c r="AD3" i="7"/>
  <c r="AD2" i="7"/>
  <c r="AD1" i="7"/>
  <c r="N36" i="8" l="1"/>
  <c r="Q36" i="8"/>
  <c r="P36" i="8" s="1"/>
  <c r="R36" i="8" s="1"/>
  <c r="T36" i="8"/>
  <c r="S36" i="8" s="1"/>
  <c r="U36" i="8" s="1"/>
  <c r="W36" i="8"/>
  <c r="V36" i="8" s="1"/>
  <c r="X36" i="8" s="1"/>
  <c r="E37" i="8"/>
  <c r="N37" i="8"/>
  <c r="M37" i="8" s="1"/>
  <c r="O37" i="8" s="1"/>
  <c r="T37" i="8"/>
  <c r="S37" i="8" s="1"/>
  <c r="U37" i="8" s="1"/>
  <c r="W37" i="8"/>
  <c r="V37" i="8" s="1"/>
  <c r="X37" i="8" s="1"/>
  <c r="N38" i="8"/>
  <c r="M38" i="8" s="1"/>
  <c r="O38" i="8" s="1"/>
  <c r="T38" i="8"/>
  <c r="S38" i="8" s="1"/>
  <c r="U38" i="8" s="1"/>
  <c r="W38" i="8"/>
  <c r="V38" i="8" s="1"/>
  <c r="X38" i="8" s="1"/>
  <c r="N39" i="8"/>
  <c r="M39" i="8" s="1"/>
  <c r="O39" i="8" s="1"/>
  <c r="T39" i="8"/>
  <c r="S39" i="8" s="1"/>
  <c r="U39" i="8" s="1"/>
  <c r="W39" i="8"/>
  <c r="V39" i="8" s="1"/>
  <c r="X39" i="8" s="1"/>
  <c r="N40" i="8"/>
  <c r="M40" i="8" s="1"/>
  <c r="O40" i="8" s="1"/>
  <c r="T40" i="8"/>
  <c r="S40" i="8" s="1"/>
  <c r="U40" i="8" s="1"/>
  <c r="W40" i="8"/>
  <c r="V40" i="8" s="1"/>
  <c r="X40" i="8" s="1"/>
  <c r="N41" i="8"/>
  <c r="M41" i="8" s="1"/>
  <c r="O41" i="8" s="1"/>
  <c r="T41" i="8"/>
  <c r="S41" i="8" s="1"/>
  <c r="U41" i="8" s="1"/>
  <c r="W41" i="8"/>
  <c r="V41" i="8" s="1"/>
  <c r="X41" i="8" s="1"/>
  <c r="N42" i="8" l="1"/>
  <c r="M42" i="8" s="1"/>
  <c r="O42" i="8" s="1"/>
  <c r="L6" i="8" l="1"/>
  <c r="T9" i="8" l="1"/>
  <c r="S9" i="8" s="1"/>
  <c r="U9" i="8" s="1"/>
  <c r="Q9" i="8"/>
  <c r="P9" i="8" s="1"/>
  <c r="R9" i="8" s="1"/>
  <c r="N9" i="8"/>
  <c r="M9" i="8" s="1"/>
  <c r="O9" i="8" s="1"/>
  <c r="W25" i="8"/>
  <c r="V25" i="8" s="1"/>
  <c r="X25" i="8" s="1"/>
  <c r="T25" i="8"/>
  <c r="S25" i="8" s="1"/>
  <c r="U25" i="8" s="1"/>
  <c r="Q25" i="8"/>
  <c r="P25" i="8" s="1"/>
  <c r="R25" i="8" s="1"/>
  <c r="N25" i="8"/>
  <c r="M25" i="8" s="1"/>
  <c r="O25" i="8" s="1"/>
  <c r="W16" i="8"/>
  <c r="V16" i="8" s="1"/>
  <c r="X16" i="8" s="1"/>
  <c r="W17" i="8"/>
  <c r="V17" i="8" s="1"/>
  <c r="X17" i="8" s="1"/>
  <c r="W18" i="8"/>
  <c r="V18" i="8" s="1"/>
  <c r="X18" i="8" s="1"/>
  <c r="W19" i="8"/>
  <c r="V19" i="8" s="1"/>
  <c r="X19" i="8" s="1"/>
  <c r="W20" i="8"/>
  <c r="V20" i="8" s="1"/>
  <c r="X20" i="8" s="1"/>
  <c r="W21" i="8"/>
  <c r="V21" i="8" s="1"/>
  <c r="X21" i="8" s="1"/>
  <c r="W22" i="8"/>
  <c r="V22" i="8" s="1"/>
  <c r="X22" i="8" s="1"/>
  <c r="W23" i="8"/>
  <c r="V23" i="8" s="1"/>
  <c r="X23" i="8" s="1"/>
  <c r="W24" i="8"/>
  <c r="V24" i="8" s="1"/>
  <c r="X24" i="8" s="1"/>
  <c r="W26" i="8"/>
  <c r="V26" i="8" s="1"/>
  <c r="X26" i="8" s="1"/>
  <c r="W27" i="8"/>
  <c r="V27" i="8" s="1"/>
  <c r="X27" i="8" s="1"/>
  <c r="W28" i="8"/>
  <c r="V28" i="8" s="1"/>
  <c r="X28" i="8" s="1"/>
  <c r="W29" i="8"/>
  <c r="V29" i="8" s="1"/>
  <c r="X29" i="8" s="1"/>
  <c r="W30" i="8"/>
  <c r="V30" i="8" s="1"/>
  <c r="X30" i="8" s="1"/>
  <c r="W31" i="8"/>
  <c r="V31" i="8" s="1"/>
  <c r="X31" i="8" s="1"/>
  <c r="W32" i="8"/>
  <c r="V32" i="8" s="1"/>
  <c r="X32" i="8" s="1"/>
  <c r="W33" i="8"/>
  <c r="V33" i="8" s="1"/>
  <c r="X33" i="8" s="1"/>
  <c r="W34" i="8"/>
  <c r="V34" i="8" s="1"/>
  <c r="X34" i="8" s="1"/>
  <c r="W35" i="8"/>
  <c r="V35" i="8" s="1"/>
  <c r="X35" i="8" s="1"/>
  <c r="W42" i="8"/>
  <c r="V42" i="8" s="1"/>
  <c r="X42" i="8" s="1"/>
  <c r="W43" i="8"/>
  <c r="V43" i="8" s="1"/>
  <c r="X43" i="8" s="1"/>
  <c r="W44" i="8"/>
  <c r="V44" i="8" s="1"/>
  <c r="X44" i="8" s="1"/>
  <c r="W5" i="8"/>
  <c r="V5" i="8" s="1"/>
  <c r="X5" i="8" s="1"/>
  <c r="W6" i="8"/>
  <c r="V6" i="8" s="1"/>
  <c r="X6" i="8" s="1"/>
  <c r="W7" i="8"/>
  <c r="V7" i="8" s="1"/>
  <c r="X7" i="8" s="1"/>
  <c r="W8" i="8"/>
  <c r="V8" i="8" s="1"/>
  <c r="X8" i="8" s="1"/>
  <c r="W10" i="8"/>
  <c r="V10" i="8" s="1"/>
  <c r="X10" i="8" s="1"/>
  <c r="W11" i="8"/>
  <c r="V11" i="8" s="1"/>
  <c r="X11" i="8" s="1"/>
  <c r="W12" i="8"/>
  <c r="V12" i="8" s="1"/>
  <c r="X12" i="8" s="1"/>
  <c r="W13" i="8"/>
  <c r="V13" i="8" s="1"/>
  <c r="X13" i="8" s="1"/>
  <c r="W14" i="8"/>
  <c r="V14" i="8" s="1"/>
  <c r="X14" i="8" s="1"/>
  <c r="T16" i="8"/>
  <c r="S16" i="8" s="1"/>
  <c r="U16" i="8" s="1"/>
  <c r="T17" i="8"/>
  <c r="S17" i="8" s="1"/>
  <c r="U17" i="8" s="1"/>
  <c r="T18" i="8"/>
  <c r="S18" i="8" s="1"/>
  <c r="U18" i="8" s="1"/>
  <c r="T19" i="8"/>
  <c r="S19" i="8" s="1"/>
  <c r="U19" i="8" s="1"/>
  <c r="T20" i="8"/>
  <c r="S20" i="8" s="1"/>
  <c r="U20" i="8" s="1"/>
  <c r="T21" i="8"/>
  <c r="S21" i="8" s="1"/>
  <c r="U21" i="8" s="1"/>
  <c r="T22" i="8"/>
  <c r="S22" i="8" s="1"/>
  <c r="U22" i="8" s="1"/>
  <c r="T23" i="8"/>
  <c r="S23" i="8" s="1"/>
  <c r="U23" i="8" s="1"/>
  <c r="T24" i="8"/>
  <c r="S24" i="8" s="1"/>
  <c r="U24" i="8" s="1"/>
  <c r="T26" i="8"/>
  <c r="S26" i="8" s="1"/>
  <c r="U26" i="8" s="1"/>
  <c r="T27" i="8"/>
  <c r="S27" i="8" s="1"/>
  <c r="U27" i="8" s="1"/>
  <c r="T29" i="8"/>
  <c r="S29" i="8" s="1"/>
  <c r="U29" i="8" s="1"/>
  <c r="T30" i="8"/>
  <c r="S30" i="8" s="1"/>
  <c r="U30" i="8" s="1"/>
  <c r="T31" i="8"/>
  <c r="S31" i="8" s="1"/>
  <c r="U31" i="8" s="1"/>
  <c r="T32" i="8"/>
  <c r="S32" i="8" s="1"/>
  <c r="U32" i="8" s="1"/>
  <c r="T33" i="8"/>
  <c r="S33" i="8" s="1"/>
  <c r="U33" i="8" s="1"/>
  <c r="T34" i="8"/>
  <c r="S34" i="8" s="1"/>
  <c r="U34" i="8" s="1"/>
  <c r="T35" i="8"/>
  <c r="S35" i="8" s="1"/>
  <c r="U35" i="8" s="1"/>
  <c r="T42" i="8"/>
  <c r="S42" i="8" s="1"/>
  <c r="U42" i="8" s="1"/>
  <c r="T43" i="8"/>
  <c r="S43" i="8" s="1"/>
  <c r="U43" i="8" s="1"/>
  <c r="T44" i="8"/>
  <c r="S44" i="8" s="1"/>
  <c r="U44" i="8" s="1"/>
  <c r="T5" i="8"/>
  <c r="S5" i="8" s="1"/>
  <c r="U5" i="8" s="1"/>
  <c r="T6" i="8"/>
  <c r="S6" i="8" s="1"/>
  <c r="U6" i="8" s="1"/>
  <c r="T7" i="8"/>
  <c r="S7" i="8" s="1"/>
  <c r="U7" i="8" s="1"/>
  <c r="T8" i="8"/>
  <c r="S8" i="8" s="1"/>
  <c r="U8" i="8" s="1"/>
  <c r="T10" i="8"/>
  <c r="S10" i="8" s="1"/>
  <c r="U10" i="8" s="1"/>
  <c r="T11" i="8"/>
  <c r="S11" i="8" s="1"/>
  <c r="U11" i="8" s="1"/>
  <c r="T12" i="8"/>
  <c r="S12" i="8" s="1"/>
  <c r="U12" i="8" s="1"/>
  <c r="T13" i="8"/>
  <c r="S13" i="8" s="1"/>
  <c r="U13" i="8" s="1"/>
  <c r="T14" i="8"/>
  <c r="S14" i="8" s="1"/>
  <c r="U14" i="8" s="1"/>
  <c r="W15" i="8"/>
  <c r="T15" i="8"/>
  <c r="N43" i="8"/>
  <c r="M43" i="8" s="1"/>
  <c r="O43" i="8" s="1"/>
  <c r="N44" i="8"/>
  <c r="M44" i="8" s="1"/>
  <c r="O44" i="8" s="1"/>
  <c r="N16" i="8"/>
  <c r="N17" i="8"/>
  <c r="N18" i="8"/>
  <c r="N19" i="8"/>
  <c r="N20" i="8"/>
  <c r="N21" i="8"/>
  <c r="N22" i="8"/>
  <c r="N23" i="8"/>
  <c r="N24" i="8"/>
  <c r="N26" i="8"/>
  <c r="N27" i="8"/>
  <c r="N28" i="8"/>
  <c r="N29" i="8"/>
  <c r="N30" i="8"/>
  <c r="N31" i="8"/>
  <c r="N32" i="8"/>
  <c r="N33" i="8"/>
  <c r="N34" i="8"/>
  <c r="N35" i="8"/>
  <c r="N5" i="8"/>
  <c r="N10" i="8"/>
  <c r="N11" i="8"/>
  <c r="N12" i="8"/>
  <c r="N13" i="8"/>
  <c r="N14" i="8"/>
  <c r="N15" i="8"/>
  <c r="Q17" i="8"/>
  <c r="P17" i="8" s="1"/>
  <c r="R17" i="8" s="1"/>
  <c r="Q18" i="8"/>
  <c r="P18" i="8" s="1"/>
  <c r="R18" i="8" s="1"/>
  <c r="Q26" i="8"/>
  <c r="P26" i="8" s="1"/>
  <c r="R26" i="8" s="1"/>
  <c r="Q28" i="8"/>
  <c r="P28" i="8" s="1"/>
  <c r="R28" i="8" s="1"/>
  <c r="Q43" i="8"/>
  <c r="P43" i="8" s="1"/>
  <c r="R43" i="8" s="1"/>
  <c r="Q44" i="8"/>
  <c r="P44" i="8" s="1"/>
  <c r="R44" i="8" s="1"/>
  <c r="Q5" i="8"/>
  <c r="P5" i="8" s="1"/>
  <c r="R5" i="8" s="1"/>
  <c r="Q6" i="8"/>
  <c r="P6" i="8" s="1"/>
  <c r="R6" i="8" s="1"/>
  <c r="Q7" i="8"/>
  <c r="P7" i="8" s="1"/>
  <c r="R7" i="8" s="1"/>
  <c r="Q8" i="8"/>
  <c r="P8" i="8" s="1"/>
  <c r="R8" i="8" s="1"/>
  <c r="Q10" i="8"/>
  <c r="P10" i="8" s="1"/>
  <c r="R10" i="8" s="1"/>
  <c r="Q11" i="8"/>
  <c r="P11" i="8" s="1"/>
  <c r="R11" i="8" s="1"/>
  <c r="S56" i="8" l="1"/>
  <c r="S58" i="8"/>
  <c r="S60" i="8"/>
  <c r="S57" i="8"/>
  <c r="S61" i="8"/>
  <c r="M33" i="8"/>
  <c r="O33" i="8" s="1"/>
  <c r="M32" i="8"/>
  <c r="O32" i="8" s="1"/>
  <c r="M31" i="8"/>
  <c r="O31" i="8" s="1"/>
  <c r="M30" i="8"/>
  <c r="O30" i="8" s="1"/>
  <c r="M28" i="8"/>
  <c r="O28" i="8" s="1"/>
  <c r="M27" i="8"/>
  <c r="O27" i="8" s="1"/>
  <c r="E27" i="8"/>
  <c r="M23" i="8"/>
  <c r="O23" i="8" s="1"/>
  <c r="M22" i="8"/>
  <c r="O22" i="8" s="1"/>
  <c r="M21" i="8"/>
  <c r="O21" i="8" s="1"/>
  <c r="M20" i="8"/>
  <c r="O20" i="8" s="1"/>
  <c r="M19" i="8"/>
  <c r="O19" i="8" s="1"/>
  <c r="E19" i="8"/>
  <c r="M17" i="8"/>
  <c r="O17" i="8" s="1"/>
  <c r="M16" i="8"/>
  <c r="O16" i="8" s="1"/>
  <c r="V15" i="8"/>
  <c r="X15" i="8" s="1"/>
  <c r="S15" i="8"/>
  <c r="U15" i="8" s="1"/>
  <c r="M15" i="8"/>
  <c r="O15" i="8" s="1"/>
  <c r="M14" i="8"/>
  <c r="O14" i="8" s="1"/>
  <c r="M13" i="8"/>
  <c r="O13" i="8" s="1"/>
  <c r="M12" i="8"/>
  <c r="O12" i="8" s="1"/>
  <c r="E12" i="8"/>
  <c r="M10" i="8"/>
  <c r="O10" i="8" s="1"/>
  <c r="T62" i="8" l="1"/>
  <c r="W62" i="8"/>
  <c r="Q38" i="8"/>
  <c r="P38" i="8" s="1"/>
  <c r="R38" i="8" s="1"/>
  <c r="N7" i="8"/>
  <c r="M7" i="8" s="1"/>
  <c r="O7" i="8" s="1"/>
  <c r="Q39" i="8"/>
  <c r="P39" i="8" s="1"/>
  <c r="R39" i="8" s="1"/>
  <c r="Q40" i="8"/>
  <c r="P40" i="8" s="1"/>
  <c r="R40" i="8" s="1"/>
  <c r="N8" i="8"/>
  <c r="M8" i="8" s="1"/>
  <c r="O8" i="8" s="1"/>
  <c r="M55" i="8"/>
  <c r="Q29" i="8"/>
  <c r="P29" i="8" s="1"/>
  <c r="R29" i="8" s="1"/>
  <c r="T28" i="8"/>
  <c r="S28" i="8" s="1"/>
  <c r="U28" i="8" s="1"/>
  <c r="Q21" i="8"/>
  <c r="P21" i="8" s="1"/>
  <c r="R21" i="8" s="1"/>
  <c r="Q30" i="8"/>
  <c r="P30" i="8" s="1"/>
  <c r="R30" i="8" s="1"/>
  <c r="Q14" i="8"/>
  <c r="P14" i="8" s="1"/>
  <c r="R14" i="8" s="1"/>
  <c r="Q22" i="8"/>
  <c r="P22" i="8" s="1"/>
  <c r="R22" i="8" s="1"/>
  <c r="Q15" i="8"/>
  <c r="P15" i="8" s="1"/>
  <c r="R15" i="8" s="1"/>
  <c r="N61" i="8"/>
  <c r="T61" i="8"/>
  <c r="U61" i="8" s="1"/>
  <c r="T52" i="8"/>
  <c r="N6" i="8"/>
  <c r="M6" i="8" s="1"/>
  <c r="N60" i="8"/>
  <c r="W60" i="8"/>
  <c r="W59" i="8"/>
  <c r="Q32" i="8"/>
  <c r="P32" i="8" s="1"/>
  <c r="R32" i="8" s="1"/>
  <c r="T57" i="8"/>
  <c r="U57" i="8" s="1"/>
  <c r="T56" i="8"/>
  <c r="U56" i="8" s="1"/>
  <c r="Q35" i="8"/>
  <c r="P35" i="8" s="1"/>
  <c r="R35" i="8" s="1"/>
  <c r="T58" i="8"/>
  <c r="U58" i="8" s="1"/>
  <c r="S54" i="8"/>
  <c r="T59" i="8"/>
  <c r="T55" i="8"/>
  <c r="Q55" i="8"/>
  <c r="N62" i="8"/>
  <c r="N54" i="8"/>
  <c r="W54" i="8"/>
  <c r="Q54" i="8"/>
  <c r="T54" i="8"/>
  <c r="W52" i="8"/>
  <c r="W61" i="8"/>
  <c r="Q61" i="8"/>
  <c r="N57" i="8"/>
  <c r="W57" i="8"/>
  <c r="Q57" i="8"/>
  <c r="W53" i="8"/>
  <c r="T53" i="8"/>
  <c r="T60" i="8"/>
  <c r="U60" i="8" s="1"/>
  <c r="Q60" i="8"/>
  <c r="Q56" i="8"/>
  <c r="N63" i="8"/>
  <c r="T63" i="8"/>
  <c r="Q63" i="8"/>
  <c r="W63" i="8"/>
  <c r="W9" i="8"/>
  <c r="V9" i="8" s="1"/>
  <c r="N55" i="8"/>
  <c r="S59" i="8"/>
  <c r="M54" i="8"/>
  <c r="S55" i="8"/>
  <c r="S52" i="8"/>
  <c r="S63" i="8" s="1"/>
  <c r="S46" i="8" l="1"/>
  <c r="U63" i="8"/>
  <c r="Q58" i="8"/>
  <c r="Q34" i="8"/>
  <c r="P34" i="8" s="1"/>
  <c r="R34" i="8" s="1"/>
  <c r="U52" i="8"/>
  <c r="N59" i="8"/>
  <c r="N53" i="8"/>
  <c r="M61" i="8"/>
  <c r="O61" i="8" s="1"/>
  <c r="W56" i="8"/>
  <c r="Q52" i="8"/>
  <c r="U54" i="8"/>
  <c r="V55" i="8"/>
  <c r="N56" i="8"/>
  <c r="N52" i="8"/>
  <c r="Q62" i="8"/>
  <c r="W55" i="8"/>
  <c r="V46" i="8"/>
  <c r="Q20" i="8"/>
  <c r="P20" i="8" s="1"/>
  <c r="R20" i="8" s="1"/>
  <c r="Q13" i="8"/>
  <c r="P13" i="8" s="1"/>
  <c r="R13" i="8" s="1"/>
  <c r="P62" i="8"/>
  <c r="Q53" i="8"/>
  <c r="Q59" i="8"/>
  <c r="M53" i="8"/>
  <c r="P55" i="8"/>
  <c r="M58" i="8"/>
  <c r="M62" i="8"/>
  <c r="O62" i="8" s="1"/>
  <c r="V52" i="8"/>
  <c r="X52" i="8" s="1"/>
  <c r="M56" i="8"/>
  <c r="V56" i="8"/>
  <c r="V57" i="8"/>
  <c r="X57" i="8" s="1"/>
  <c r="M52" i="8"/>
  <c r="O6" i="8"/>
  <c r="Q31" i="8"/>
  <c r="P31" i="8" s="1"/>
  <c r="R31" i="8" s="1"/>
  <c r="Q27" i="8"/>
  <c r="P27" i="8" s="1"/>
  <c r="R27" i="8" s="1"/>
  <c r="Q23" i="8"/>
  <c r="P23" i="8" s="1"/>
  <c r="R23" i="8" s="1"/>
  <c r="Q41" i="8"/>
  <c r="P41" i="8" s="1"/>
  <c r="R41" i="8" s="1"/>
  <c r="Q16" i="8"/>
  <c r="P16" i="8" s="1"/>
  <c r="R16" i="8" s="1"/>
  <c r="Q42" i="8"/>
  <c r="P42" i="8" s="1"/>
  <c r="R42" i="8" s="1"/>
  <c r="Q24" i="8"/>
  <c r="P24" i="8" s="1"/>
  <c r="R24" i="8" s="1"/>
  <c r="W58" i="8"/>
  <c r="V54" i="8"/>
  <c r="X54" i="8" s="1"/>
  <c r="Q12" i="8"/>
  <c r="P12" i="8" s="1"/>
  <c r="R12" i="8" s="1"/>
  <c r="Q37" i="8"/>
  <c r="P37" i="8" s="1"/>
  <c r="R37" i="8" s="1"/>
  <c r="N58" i="8"/>
  <c r="S53" i="8"/>
  <c r="U53" i="8" s="1"/>
  <c r="Q19" i="8"/>
  <c r="P19" i="8" s="1"/>
  <c r="R19" i="8" s="1"/>
  <c r="V59" i="8"/>
  <c r="X59" i="8" s="1"/>
  <c r="M59" i="8"/>
  <c r="S62" i="8"/>
  <c r="U62" i="8" s="1"/>
  <c r="V62" i="8"/>
  <c r="X62" i="8" s="1"/>
  <c r="P60" i="8"/>
  <c r="R60" i="8" s="1"/>
  <c r="P61" i="8"/>
  <c r="V61" i="8"/>
  <c r="X61" i="8" s="1"/>
  <c r="V58" i="8"/>
  <c r="Q33" i="8"/>
  <c r="P33" i="8" s="1"/>
  <c r="R33" i="8" s="1"/>
  <c r="U59" i="8"/>
  <c r="V53" i="8"/>
  <c r="X53" i="8" s="1"/>
  <c r="U55" i="8"/>
  <c r="X9" i="8"/>
  <c r="O54" i="8"/>
  <c r="O55" i="8"/>
  <c r="O52" i="8" l="1"/>
  <c r="P54" i="8"/>
  <c r="R54" i="8" s="1"/>
  <c r="L54" i="8" s="1"/>
  <c r="R62" i="8"/>
  <c r="X56" i="8"/>
  <c r="X58" i="8"/>
  <c r="K55" i="8"/>
  <c r="M63" i="8"/>
  <c r="O63" i="8" s="1"/>
  <c r="V63" i="8"/>
  <c r="X63" i="8" s="1"/>
  <c r="X55" i="8"/>
  <c r="O59" i="8"/>
  <c r="O58" i="8"/>
  <c r="M60" i="8"/>
  <c r="O60" i="8" s="1"/>
  <c r="R55" i="8"/>
  <c r="O53" i="8"/>
  <c r="V60" i="8"/>
  <c r="X60" i="8" s="1"/>
  <c r="P53" i="8"/>
  <c r="R53" i="8" s="1"/>
  <c r="P59" i="8"/>
  <c r="R59" i="8" s="1"/>
  <c r="O56" i="8"/>
  <c r="U46" i="8"/>
  <c r="P56" i="8"/>
  <c r="P52" i="8"/>
  <c r="P63" i="8" s="1"/>
  <c r="R63" i="8" s="1"/>
  <c r="P57" i="8"/>
  <c r="R57" i="8" s="1"/>
  <c r="M57" i="8"/>
  <c r="O46" i="8"/>
  <c r="M46" i="8"/>
  <c r="P46" i="8"/>
  <c r="X46" i="8"/>
  <c r="K61" i="8"/>
  <c r="R61" i="8"/>
  <c r="L61" i="8" s="1"/>
  <c r="P58" i="8"/>
  <c r="L62" i="8"/>
  <c r="K62" i="8"/>
  <c r="K54" i="8" l="1"/>
  <c r="L63" i="8"/>
  <c r="L55" i="8"/>
  <c r="L53" i="8"/>
  <c r="L59" i="8"/>
  <c r="K63" i="8"/>
  <c r="L60" i="8"/>
  <c r="K60" i="8"/>
  <c r="K53" i="8"/>
  <c r="K59" i="8"/>
  <c r="K52" i="8"/>
  <c r="R52" i="8"/>
  <c r="L52" i="8" s="1"/>
  <c r="R46" i="8"/>
  <c r="K56" i="8"/>
  <c r="R56" i="8"/>
  <c r="L56" i="8" s="1"/>
  <c r="O57" i="8"/>
  <c r="L57" i="8" s="1"/>
  <c r="K57" i="8"/>
  <c r="R58" i="8"/>
  <c r="L58" i="8" s="1"/>
  <c r="K58" i="8"/>
  <c r="L67" i="8" l="1"/>
  <c r="E40" i="7" l="1"/>
  <c r="E39" i="7"/>
  <c r="E38" i="7"/>
  <c r="E37" i="7"/>
  <c r="E36" i="7"/>
  <c r="E35" i="7"/>
  <c r="E33" i="7"/>
  <c r="AO32" i="7"/>
  <c r="AO31" i="7"/>
  <c r="AO30" i="7"/>
  <c r="AO29" i="7"/>
  <c r="AO28" i="7"/>
  <c r="AO27" i="7"/>
  <c r="AO26" i="7"/>
  <c r="AO25" i="7"/>
  <c r="AO24" i="7"/>
  <c r="AO23" i="7"/>
  <c r="AO22" i="7"/>
  <c r="AO21" i="7"/>
  <c r="AO20" i="7"/>
  <c r="AO19" i="7"/>
  <c r="AO18" i="7"/>
  <c r="AO17" i="7"/>
  <c r="AO16" i="7"/>
  <c r="AO15" i="7"/>
  <c r="AO14" i="7"/>
  <c r="AO13" i="7"/>
  <c r="AO12" i="7"/>
  <c r="AO11" i="7"/>
  <c r="F10" i="7"/>
  <c r="G10" i="7" s="1"/>
  <c r="G40" i="7" s="1"/>
  <c r="G33" i="7" l="1"/>
  <c r="G35" i="7"/>
  <c r="G36" i="7"/>
  <c r="G37" i="7"/>
  <c r="G38" i="7"/>
  <c r="G39" i="7"/>
  <c r="F40" i="7"/>
  <c r="F39" i="7"/>
  <c r="F38" i="7"/>
  <c r="F37" i="7"/>
  <c r="H10" i="7"/>
  <c r="F33" i="7"/>
  <c r="F35" i="7"/>
  <c r="F36" i="7"/>
  <c r="H40" i="7" l="1"/>
  <c r="H39" i="7"/>
  <c r="H38" i="7"/>
  <c r="H37" i="7"/>
  <c r="H36" i="7"/>
  <c r="H35" i="7"/>
  <c r="H33" i="7"/>
  <c r="I10" i="7"/>
  <c r="B1" i="5"/>
  <c r="A22" i="5" l="1"/>
  <c r="A103" i="5"/>
  <c r="A101" i="5"/>
  <c r="A104" i="5"/>
  <c r="A102" i="5"/>
  <c r="I40" i="7"/>
  <c r="I39" i="7"/>
  <c r="I38" i="7"/>
  <c r="I37" i="7"/>
  <c r="J10" i="7"/>
  <c r="I36" i="7"/>
  <c r="I35" i="7"/>
  <c r="I33" i="7"/>
  <c r="A76" i="5"/>
  <c r="A62" i="5"/>
  <c r="A41" i="5"/>
  <c r="A50" i="5"/>
  <c r="A17" i="5"/>
  <c r="A65" i="5"/>
  <c r="A64" i="5"/>
  <c r="A6" i="5"/>
  <c r="A5" i="5"/>
  <c r="A9" i="5"/>
  <c r="A14" i="5"/>
  <c r="A20" i="5"/>
  <c r="A25" i="5"/>
  <c r="A29" i="5"/>
  <c r="A33" i="5"/>
  <c r="A38" i="5"/>
  <c r="A47" i="5"/>
  <c r="A56" i="5"/>
  <c r="A67" i="5"/>
  <c r="A75" i="5"/>
  <c r="A84" i="5"/>
  <c r="A91" i="5"/>
  <c r="A99" i="5"/>
  <c r="A7" i="5"/>
  <c r="A11" i="5"/>
  <c r="A16" i="5"/>
  <c r="A23" i="5"/>
  <c r="A27" i="5"/>
  <c r="A31" i="5"/>
  <c r="A35" i="5"/>
  <c r="A43" i="5"/>
  <c r="A52" i="5"/>
  <c r="A60" i="5"/>
  <c r="A71" i="5"/>
  <c r="A80" i="5"/>
  <c r="A95" i="5"/>
  <c r="A107" i="5"/>
  <c r="A108" i="5"/>
  <c r="A106" i="5"/>
  <c r="A100" i="5"/>
  <c r="A98" i="5"/>
  <c r="A96" i="5"/>
  <c r="A94" i="5"/>
  <c r="A92" i="5"/>
  <c r="A90" i="5"/>
  <c r="A88" i="5"/>
  <c r="A87" i="5"/>
  <c r="A85" i="5"/>
  <c r="A83" i="5"/>
  <c r="A81" i="5"/>
  <c r="A79" i="5"/>
  <c r="A77" i="5"/>
  <c r="A74" i="5"/>
  <c r="A72" i="5"/>
  <c r="A70" i="5"/>
  <c r="A68" i="5"/>
  <c r="A66" i="5"/>
  <c r="A61" i="5"/>
  <c r="A59" i="5"/>
  <c r="A57" i="5"/>
  <c r="A55" i="5"/>
  <c r="A53" i="5"/>
  <c r="A51" i="5"/>
  <c r="A48" i="5"/>
  <c r="A46" i="5"/>
  <c r="A44" i="5"/>
  <c r="A42" i="5"/>
  <c r="A39" i="5"/>
  <c r="A37" i="5"/>
  <c r="A8" i="5"/>
  <c r="A10" i="5"/>
  <c r="A13" i="5"/>
  <c r="A15" i="5"/>
  <c r="A19" i="5"/>
  <c r="A21" i="5"/>
  <c r="A24" i="5"/>
  <c r="A26" i="5"/>
  <c r="A28" i="5"/>
  <c r="A30" i="5"/>
  <c r="A32" i="5"/>
  <c r="A34" i="5"/>
  <c r="A36" i="5"/>
  <c r="A40" i="5"/>
  <c r="A45" i="5"/>
  <c r="A49" i="5"/>
  <c r="A54" i="5"/>
  <c r="A58" i="5"/>
  <c r="A63" i="5"/>
  <c r="A69" i="5"/>
  <c r="A73" i="5"/>
  <c r="A78" i="5"/>
  <c r="A82" i="5"/>
  <c r="A86" i="5"/>
  <c r="A89" i="5"/>
  <c r="A93" i="5"/>
  <c r="A97" i="5"/>
  <c r="A105" i="5"/>
  <c r="A109" i="5"/>
  <c r="J40" i="7" l="1"/>
  <c r="J39" i="7"/>
  <c r="J38" i="7"/>
  <c r="J37" i="7"/>
  <c r="J36" i="7"/>
  <c r="J35" i="7"/>
  <c r="J33" i="7"/>
  <c r="K10" i="7"/>
  <c r="K40" i="7" l="1"/>
  <c r="L10" i="7"/>
  <c r="K39" i="7"/>
  <c r="K38" i="7"/>
  <c r="K37" i="7"/>
  <c r="K36" i="7"/>
  <c r="K35" i="7"/>
  <c r="K33" i="7"/>
  <c r="L40" i="7" l="1"/>
  <c r="L39" i="7"/>
  <c r="L38" i="7"/>
  <c r="L37" i="7"/>
  <c r="L36" i="7"/>
  <c r="L35" i="7"/>
  <c r="L33" i="7"/>
  <c r="M10" i="7"/>
  <c r="M40" i="7" l="1"/>
  <c r="M39" i="7"/>
  <c r="M38" i="7"/>
  <c r="M37" i="7"/>
  <c r="N10" i="7"/>
  <c r="M36" i="7"/>
  <c r="M35" i="7"/>
  <c r="M33" i="7"/>
  <c r="N40" i="7" l="1"/>
  <c r="N39" i="7"/>
  <c r="N38" i="7"/>
  <c r="N37" i="7"/>
  <c r="N36" i="7"/>
  <c r="N35" i="7"/>
  <c r="N33" i="7"/>
  <c r="O10" i="7"/>
  <c r="O40" i="7" l="1"/>
  <c r="P10" i="7"/>
  <c r="O39" i="7"/>
  <c r="O38" i="7"/>
  <c r="O37" i="7"/>
  <c r="O36" i="7"/>
  <c r="O35" i="7"/>
  <c r="O33" i="7"/>
  <c r="P40" i="7" l="1"/>
  <c r="P39" i="7"/>
  <c r="P38" i="7"/>
  <c r="P37" i="7"/>
  <c r="P36" i="7"/>
  <c r="P35" i="7"/>
  <c r="P33" i="7"/>
  <c r="Q10" i="7"/>
  <c r="Q40" i="7" l="1"/>
  <c r="Q39" i="7"/>
  <c r="Q38" i="7"/>
  <c r="Q37" i="7"/>
  <c r="Q36" i="7"/>
  <c r="R10" i="7"/>
  <c r="Q35" i="7"/>
  <c r="Q33" i="7"/>
  <c r="R40" i="7" l="1"/>
  <c r="R39" i="7"/>
  <c r="R38" i="7"/>
  <c r="R37" i="7"/>
  <c r="R36" i="7"/>
  <c r="R35" i="7"/>
  <c r="R33" i="7"/>
  <c r="S10" i="7"/>
  <c r="S40" i="7" l="1"/>
  <c r="T10" i="7"/>
  <c r="S39" i="7"/>
  <c r="S38" i="7"/>
  <c r="S37" i="7"/>
  <c r="S36" i="7"/>
  <c r="S35" i="7"/>
  <c r="S33" i="7"/>
  <c r="T40" i="7" l="1"/>
  <c r="T39" i="7"/>
  <c r="T38" i="7"/>
  <c r="T37" i="7"/>
  <c r="T36" i="7"/>
  <c r="T35" i="7"/>
  <c r="T33" i="7"/>
  <c r="U10" i="7"/>
  <c r="U40" i="7" l="1"/>
  <c r="U39" i="7"/>
  <c r="U38" i="7"/>
  <c r="U37" i="7"/>
  <c r="U36" i="7"/>
  <c r="V10" i="7"/>
  <c r="U35" i="7"/>
  <c r="U33" i="7"/>
  <c r="V40" i="7" l="1"/>
  <c r="V39" i="7"/>
  <c r="V38" i="7"/>
  <c r="V37" i="7"/>
  <c r="V36" i="7"/>
  <c r="V35" i="7"/>
  <c r="V33" i="7"/>
  <c r="W10" i="7"/>
  <c r="W40" i="7" l="1"/>
  <c r="X10" i="7"/>
  <c r="W39" i="7"/>
  <c r="W38" i="7"/>
  <c r="W37" i="7"/>
  <c r="W36" i="7"/>
  <c r="W35" i="7"/>
  <c r="W33" i="7"/>
  <c r="X40" i="7" l="1"/>
  <c r="X39" i="7"/>
  <c r="X38" i="7"/>
  <c r="X37" i="7"/>
  <c r="X36" i="7"/>
  <c r="X35" i="7"/>
  <c r="X33" i="7"/>
  <c r="Y10" i="7"/>
  <c r="Y40" i="7" l="1"/>
  <c r="Y39" i="7"/>
  <c r="Y38" i="7"/>
  <c r="Y37" i="7"/>
  <c r="Y36" i="7"/>
  <c r="Z10" i="7"/>
  <c r="Y35" i="7"/>
  <c r="Y33" i="7"/>
  <c r="Z40" i="7" l="1"/>
  <c r="Z39" i="7"/>
  <c r="Z38" i="7"/>
  <c r="Z37" i="7"/>
  <c r="Z36" i="7"/>
  <c r="Z35" i="7"/>
  <c r="Z33" i="7"/>
  <c r="AA10" i="7"/>
  <c r="AA40" i="7" l="1"/>
  <c r="AB10" i="7"/>
  <c r="AA39" i="7"/>
  <c r="AA38" i="7"/>
  <c r="AA37" i="7"/>
  <c r="AA36" i="7"/>
  <c r="AA35" i="7"/>
  <c r="AA33" i="7"/>
  <c r="AB40" i="7" l="1"/>
  <c r="AB39" i="7"/>
  <c r="AB38" i="7"/>
  <c r="AB37" i="7"/>
  <c r="AB36" i="7"/>
  <c r="AB35" i="7"/>
  <c r="AB33" i="7"/>
  <c r="AC10" i="7"/>
  <c r="AC40" i="7" l="1"/>
  <c r="AC39" i="7"/>
  <c r="AC38" i="7"/>
  <c r="AC37" i="7"/>
  <c r="AC36" i="7"/>
  <c r="AD10" i="7"/>
  <c r="AC35" i="7"/>
  <c r="AC33" i="7"/>
  <c r="AD40" i="7" l="1"/>
  <c r="AD39" i="7"/>
  <c r="AD38" i="7"/>
  <c r="AD37" i="7"/>
  <c r="AD36" i="7"/>
  <c r="AD35" i="7"/>
  <c r="AD33" i="7"/>
  <c r="AE10" i="7"/>
  <c r="AE40" i="7" l="1"/>
  <c r="AF10" i="7"/>
  <c r="AE39" i="7"/>
  <c r="AE38" i="7"/>
  <c r="AE37" i="7"/>
  <c r="AE36" i="7"/>
  <c r="AE35" i="7"/>
  <c r="AE33" i="7"/>
  <c r="AF40" i="7" l="1"/>
  <c r="AF39" i="7"/>
  <c r="AF38" i="7"/>
  <c r="AF37" i="7"/>
  <c r="AF36" i="7"/>
  <c r="AF35" i="7"/>
  <c r="AF33" i="7"/>
  <c r="AG10" i="7"/>
  <c r="AG40" i="7" l="1"/>
  <c r="AG39" i="7"/>
  <c r="AG38" i="7"/>
  <c r="AG37" i="7"/>
  <c r="AG36" i="7"/>
  <c r="AH10" i="7"/>
  <c r="AG35" i="7"/>
  <c r="AG33" i="7"/>
  <c r="AH40" i="7" l="1"/>
  <c r="AH39" i="7"/>
  <c r="AH38" i="7"/>
  <c r="AH37" i="7"/>
  <c r="AH36" i="7"/>
  <c r="AH35" i="7"/>
  <c r="AH33" i="7"/>
  <c r="AI10" i="7"/>
  <c r="AI40" i="7" l="1"/>
  <c r="AJ10" i="7"/>
  <c r="AI39" i="7"/>
  <c r="AI38" i="7"/>
  <c r="AI37" i="7"/>
  <c r="AI36" i="7"/>
  <c r="AI35" i="7"/>
  <c r="AI33" i="7"/>
  <c r="AJ40" i="7" l="1"/>
  <c r="AJ39" i="7"/>
  <c r="AJ38" i="7"/>
  <c r="AJ37" i="7"/>
  <c r="AJ36" i="7"/>
  <c r="AJ35" i="7"/>
  <c r="AJ33" i="7"/>
  <c r="AK10" i="7"/>
  <c r="AK40" i="7" l="1"/>
  <c r="AK39" i="7"/>
  <c r="AK38" i="7"/>
  <c r="AK37" i="7"/>
  <c r="AK36" i="7"/>
  <c r="AL10" i="7"/>
  <c r="AK35" i="7"/>
  <c r="AK33" i="7"/>
  <c r="AL40" i="7" l="1"/>
  <c r="AL39" i="7"/>
  <c r="AL38" i="7"/>
  <c r="AL37" i="7"/>
  <c r="AL36" i="7"/>
  <c r="AL35" i="7"/>
  <c r="AL33" i="7"/>
  <c r="AM10" i="7"/>
  <c r="AM40" i="7" l="1"/>
  <c r="AN10" i="7"/>
  <c r="AM39" i="7"/>
  <c r="AM38" i="7"/>
  <c r="AM37" i="7"/>
  <c r="AM36" i="7"/>
  <c r="AM35" i="7"/>
  <c r="AM33" i="7"/>
  <c r="AN40" i="7" l="1"/>
  <c r="AN39" i="7"/>
  <c r="AN38" i="7"/>
  <c r="AN37" i="7"/>
  <c r="AN36" i="7"/>
  <c r="AN35" i="7"/>
  <c r="AN33" i="7"/>
</calcChain>
</file>

<file path=xl/sharedStrings.xml><?xml version="1.0" encoding="utf-8"?>
<sst xmlns="http://schemas.openxmlformats.org/spreadsheetml/2006/main" count="510" uniqueCount="323">
  <si>
    <t>Country</t>
  </si>
  <si>
    <t xml:space="preserve">Manager </t>
  </si>
  <si>
    <t>Technician</t>
  </si>
  <si>
    <t xml:space="preserve">Administrative </t>
  </si>
  <si>
    <t xml:space="preserve">Before completing this table please read carefully the instructions available on </t>
  </si>
  <si>
    <t>Total</t>
  </si>
  <si>
    <t>Action</t>
  </si>
  <si>
    <t>EU grant</t>
  </si>
  <si>
    <t>Staff costs</t>
  </si>
  <si>
    <t>Warning messages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</si>
  <si>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</si>
  <si>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</si>
  <si>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</si>
  <si>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</si>
  <si>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</si>
  <si>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</si>
  <si>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</si>
  <si>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</si>
  <si>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</si>
  <si>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</si>
  <si>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</si>
  <si>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</si>
  <si>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Distance</t>
  </si>
  <si>
    <t>Subsistence costs</t>
  </si>
  <si>
    <t>Activities targeting staff up to the 14th day</t>
  </si>
  <si>
    <t>Activities targeting learners up to the 14th day</t>
  </si>
  <si>
    <t>Activities targeting staff between the 15th and 60th day</t>
  </si>
  <si>
    <t>Activities targeting learners between the 15th and 60th day</t>
  </si>
  <si>
    <t xml:space="preserve">  Knowledge Alliances</t>
  </si>
  <si>
    <t xml:space="preserve">  Sector Skills Alliances</t>
  </si>
  <si>
    <t>EU Grant</t>
  </si>
  <si>
    <t>Project implementation support</t>
  </si>
  <si>
    <t>Mobility activities (Optional)</t>
  </si>
  <si>
    <t>TOTAL</t>
  </si>
  <si>
    <t>Total cost by category</t>
  </si>
  <si>
    <t>Work Package Number</t>
  </si>
  <si>
    <t>Duration</t>
  </si>
  <si>
    <t>Total number of days</t>
  </si>
  <si>
    <t>Language</t>
  </si>
  <si>
    <t>Language to be selected</t>
  </si>
  <si>
    <t>English</t>
  </si>
  <si>
    <t>Français</t>
  </si>
  <si>
    <t>Deutsch</t>
  </si>
  <si>
    <t>Language selected</t>
  </si>
  <si>
    <t>Part I - Consolidated figures</t>
  </si>
  <si>
    <t>OK</t>
  </si>
  <si>
    <t>Part III - Project implementation support</t>
  </si>
  <si>
    <t>24 months</t>
  </si>
  <si>
    <t>36 months</t>
  </si>
  <si>
    <t>Duration to be completed</t>
  </si>
  <si>
    <t xml:space="preserve"> Alliances de la connaissance</t>
  </si>
  <si>
    <t>Langue</t>
  </si>
  <si>
    <t>Sprache</t>
  </si>
  <si>
    <t>PROGRAMME 
COUNTRIES (PR)</t>
  </si>
  <si>
    <t>PARTNER COUNTRIES (PA)</t>
  </si>
  <si>
    <t>Part II - Distribution of grant by organisation</t>
  </si>
  <si>
    <t>Teacher/Trainer/Researcher</t>
  </si>
  <si>
    <t>Number of days</t>
  </si>
  <si>
    <t>Grant requested</t>
  </si>
  <si>
    <t>Part IV -</t>
  </si>
  <si>
    <t xml:space="preserve">Additional funding for mobility activities realised within an Alliance  </t>
  </si>
  <si>
    <t xml:space="preserve"> (OPTIONAL)</t>
  </si>
  <si>
    <t>Cost per participant</t>
  </si>
  <si>
    <t>Unit cost per participant</t>
  </si>
  <si>
    <t>Activity type</t>
  </si>
  <si>
    <t>Activity Type</t>
  </si>
  <si>
    <t>Name</t>
  </si>
  <si>
    <t xml:space="preserve">Partner </t>
  </si>
  <si>
    <t>Partner</t>
  </si>
  <si>
    <t>Total Part III</t>
  </si>
  <si>
    <t>Total Part IV</t>
  </si>
  <si>
    <t>Select your country</t>
  </si>
  <si>
    <t>Unit cost per day</t>
  </si>
  <si>
    <t>Duration number of months:</t>
  </si>
  <si>
    <t>Project title</t>
  </si>
  <si>
    <t>Project acronym</t>
  </si>
  <si>
    <t>Programme guide and instructions for applicants</t>
  </si>
  <si>
    <t>Travel costs</t>
  </si>
  <si>
    <t>Avant de compléter ce tableau merci de lire attentivement les instructions disponible à</t>
  </si>
  <si>
    <t>Guide du Programme et instructions pour les candidats</t>
  </si>
  <si>
    <t>Durée en nombre de mois:</t>
  </si>
  <si>
    <t>Durée à compléter</t>
  </si>
  <si>
    <t>Durée</t>
  </si>
  <si>
    <t>24 mois</t>
  </si>
  <si>
    <t>36 mois</t>
  </si>
  <si>
    <t>Acronyme du projet</t>
  </si>
  <si>
    <t>Titre du projet</t>
  </si>
  <si>
    <t>Partie I – Chiffres consolidés</t>
  </si>
  <si>
    <t>Subvention de l'UE</t>
  </si>
  <si>
    <t>PAYS DU PROGRAMME(PR)</t>
  </si>
  <si>
    <t>PAYS PARTENAIRES (PA)</t>
  </si>
  <si>
    <t>Soutien à la mise en œuvre du projet</t>
  </si>
  <si>
    <t>Frais de Personnel</t>
  </si>
  <si>
    <t>Activités de mobilité (Optionnel)</t>
  </si>
  <si>
    <t>Frais  de voyage</t>
  </si>
  <si>
    <t>Frais de séjour</t>
  </si>
  <si>
    <t>Messages d'alerte</t>
  </si>
  <si>
    <t>Partie II – Distribution de la subvention par organisation</t>
  </si>
  <si>
    <t>Partenaire</t>
  </si>
  <si>
    <t>Nom</t>
  </si>
  <si>
    <t>Pays</t>
  </si>
  <si>
    <t>Frais de personnel</t>
  </si>
  <si>
    <t>Frais de voyage</t>
  </si>
  <si>
    <t>Partie III – Soutien à la mise en œuvre du projet</t>
  </si>
  <si>
    <t>Manager</t>
  </si>
  <si>
    <t>Professeur/Formateur/Chercheur</t>
  </si>
  <si>
    <t>Technicien</t>
  </si>
  <si>
    <t>Administratif</t>
  </si>
  <si>
    <t>Nombre de jours</t>
  </si>
  <si>
    <t>Coût unitaire par jour</t>
  </si>
  <si>
    <t>Coût total par catégorie</t>
  </si>
  <si>
    <t>Nombre total de jours</t>
  </si>
  <si>
    <t>Subvention demandée</t>
  </si>
  <si>
    <t>Total Partie III</t>
  </si>
  <si>
    <t>Partie IV -</t>
  </si>
  <si>
    <t>Financement supplémentaire pour des activités de mobilité réalisées au sein d'une Alliance</t>
  </si>
  <si>
    <t>(OPTION)</t>
  </si>
  <si>
    <t>Coût unitaire par participant</t>
  </si>
  <si>
    <t>Type d'activité</t>
  </si>
  <si>
    <t>Activités ciblant le personnel jusqu'au 14ème jour</t>
  </si>
  <si>
    <t>Activités ciblant le personnel entre le 15ème et le 60ème jour</t>
  </si>
  <si>
    <t>Activités ciblant les apprenants jusqu'au 14ème jour</t>
  </si>
  <si>
    <t>Activités ciblant les apprenants entre le 15ème et le 60ème jour</t>
  </si>
  <si>
    <t>Nombre de voyages (A/R entre lieu d'origine et la destination de l'activité)</t>
  </si>
  <si>
    <t>Frais par participant</t>
  </si>
  <si>
    <t>Numéro du lot de travail</t>
  </si>
  <si>
    <t>Total Partie IV</t>
  </si>
  <si>
    <t>Choisissez votre pays</t>
  </si>
  <si>
    <t xml:space="preserve"> Alliances sectorielles pour les compétences</t>
  </si>
  <si>
    <t>Wissensallianzen</t>
  </si>
  <si>
    <t xml:space="preserve">Allianzen für branchenspezifische Fertigkeiten </t>
  </si>
  <si>
    <t>Bevor Sie diese Tabelle ausfüllen, lesen Sie bitte sorgfältig die Hinweise verfügbar unter</t>
  </si>
  <si>
    <t>Programmleitfaden und Hinweise für Antragsteller</t>
  </si>
  <si>
    <t>Aktion/Maßnahme</t>
  </si>
  <si>
    <t>Dauer (Anzahl der Monate)</t>
  </si>
  <si>
    <t>Anzugebene Dauer</t>
  </si>
  <si>
    <t>Dauer</t>
  </si>
  <si>
    <t>Projektakronym</t>
  </si>
  <si>
    <t>Projekttitel</t>
  </si>
  <si>
    <t>Teil I – Konsolidierte Zahlen</t>
  </si>
  <si>
    <t>EU-Zuschuss</t>
  </si>
  <si>
    <t>Gesamt</t>
  </si>
  <si>
    <t>Unterstützung der Projektumsetzung</t>
  </si>
  <si>
    <t>Personalkosten</t>
  </si>
  <si>
    <t>Mobilitätsaktivitäten (fakultativ)</t>
  </si>
  <si>
    <t>Reisekosten</t>
  </si>
  <si>
    <t>Aufenthaltskosten</t>
  </si>
  <si>
    <t>Warnmeldung</t>
  </si>
  <si>
    <t>Teil II – Verteilung der Finanzhilfe nach Organisation</t>
  </si>
  <si>
    <t>Land</t>
  </si>
  <si>
    <t>EU-Finanzhilfe</t>
  </si>
  <si>
    <t>Teil III – Unterstützung bei der Projektumsetzung</t>
  </si>
  <si>
    <t>Lehrende/r; Ausbildner/in; Forscher/in</t>
  </si>
  <si>
    <t>Techniker/in</t>
  </si>
  <si>
    <t>Verwaltungspersonal</t>
  </si>
  <si>
    <t>Anzahl der Tage</t>
  </si>
  <si>
    <t>Kosten pro Einheit pro Tag</t>
  </si>
  <si>
    <t>Gesamtkosten pro Kategorie</t>
  </si>
  <si>
    <t>Gesamte Anzahl der Tage</t>
  </si>
  <si>
    <t>Beantragte Finanzhilfe</t>
  </si>
  <si>
    <t>Gesamter Teil III</t>
  </si>
  <si>
    <t>Teil IV -</t>
  </si>
  <si>
    <t>Zusätzliche Finanzmittel für Mobilitätsaktivitäten innerhalb einer Allianz</t>
  </si>
  <si>
    <t>(fakultativ)</t>
  </si>
  <si>
    <t>Reise</t>
  </si>
  <si>
    <t>Entfernung</t>
  </si>
  <si>
    <t>Kosten pro Einheit pro Teilnehmer</t>
  </si>
  <si>
    <t>Art der Aktivität</t>
  </si>
  <si>
    <t>Aktivitäten, die auf Personal bis zum 14.Tag abzielen</t>
  </si>
  <si>
    <t>Aktivitäten, die auf Personal zwischen dem 15. und 60.Tag abzielen</t>
  </si>
  <si>
    <t>Aktivitäten, die auf Lernende bis zum 14.Tag abzielen</t>
  </si>
  <si>
    <t>Aktivitäten, die auf Lernende zwischen dem 15. und 60.Tag abzielen</t>
  </si>
  <si>
    <t>Anzahl der Reisen (vom Ausgangsort zum Ort der Aktivität und zurück)</t>
  </si>
  <si>
    <t>Kosten pro Teilnehmer</t>
  </si>
  <si>
    <t>Arbeitspaket Nummer</t>
  </si>
  <si>
    <t>Gesamter Teil IV</t>
  </si>
  <si>
    <t>Wählen Sie Ihr Land aus</t>
  </si>
  <si>
    <t>Montant maximal de la subvention de l'UE pour un projet Alliance de 2 ans: 700.000EUR</t>
  </si>
  <si>
    <t>Montant maximal de la subvention de l'UE pour un projet Alliance de 3 ans: 1.000.000EUR</t>
  </si>
  <si>
    <t>Maximal gewährte EU- Finanzhilfe für eine 2-jährige: 700 000 EUR</t>
  </si>
  <si>
    <t>Maximal gewährte EU- Finanzhilfe für eine 3-jährige: 1 000 000 EUR</t>
  </si>
  <si>
    <t>Maximum EU contribution awarded for a 2 years Alliance:        700 000 EUR</t>
  </si>
  <si>
    <t>Maximum EU contribution awarded for a 3 years Alliance:           1 000 000 EUR</t>
  </si>
  <si>
    <t>Programm-Länder (PR)</t>
  </si>
  <si>
    <t>Partnerländer (PA)</t>
  </si>
  <si>
    <t>Action to be selected</t>
  </si>
  <si>
    <t>Action a choisir</t>
  </si>
  <si>
    <t>Auszuwählende aktion</t>
  </si>
  <si>
    <t>Knowledge alliances</t>
  </si>
  <si>
    <t>Alliances de la connaissance</t>
  </si>
  <si>
    <t>Sector skills alliances</t>
  </si>
  <si>
    <t>Alliances sectorielles pour les competences</t>
  </si>
  <si>
    <t xml:space="preserve">Allianzen für branchenspezifische fertigkeiten </t>
  </si>
  <si>
    <t>months</t>
  </si>
  <si>
    <t>mois</t>
  </si>
  <si>
    <t>monate</t>
  </si>
  <si>
    <t>24 monate</t>
  </si>
  <si>
    <t>36 monate</t>
  </si>
  <si>
    <t>Number of travels 
(from their place of location to the venue of the activity and return)</t>
  </si>
  <si>
    <t>Preparation</t>
  </si>
  <si>
    <t>PREP</t>
  </si>
  <si>
    <t>Accompanying Measures</t>
  </si>
  <si>
    <t>Management</t>
  </si>
  <si>
    <t>MGNT</t>
  </si>
  <si>
    <t xml:space="preserve">The information in this worksheet should be consistent with the information provided in the "Detailed project </t>
  </si>
  <si>
    <t>Implementation</t>
  </si>
  <si>
    <t>IMP</t>
  </si>
  <si>
    <t>Multilateral Project</t>
  </si>
  <si>
    <t>description" annexed to your eForm</t>
  </si>
  <si>
    <t>Quality Assurance</t>
  </si>
  <si>
    <t>QA</t>
  </si>
  <si>
    <t>Network</t>
  </si>
  <si>
    <t>Evaluation</t>
  </si>
  <si>
    <t>EV</t>
  </si>
  <si>
    <t xml:space="preserve">Select an Action </t>
  </si>
  <si>
    <t>Maximum project duration</t>
  </si>
  <si>
    <t>Dissemination &amp; Exploitation</t>
  </si>
  <si>
    <t>DISS &amp; EXP</t>
  </si>
  <si>
    <t>Studies &amp; Comparative Research</t>
  </si>
  <si>
    <t>Months</t>
  </si>
  <si>
    <t>Lot de travail</t>
  </si>
  <si>
    <t>TYPE</t>
  </si>
  <si>
    <t>DEBUT</t>
  </si>
  <si>
    <t>DUREE</t>
  </si>
  <si>
    <t>MOIS</t>
  </si>
  <si>
    <t>Please enter information on all Work  packages, Use their reference number as they appear in the "Detailed Project Description" - Colour the corresponding cells</t>
  </si>
  <si>
    <t>START</t>
  </si>
  <si>
    <t>DURATION</t>
  </si>
  <si>
    <t xml:space="preserve">L'information fournie dans cette feuille doit être cohérente avec l'information fournie dans la </t>
  </si>
  <si>
    <t>"Description détaillée du projet" jointe à votre candidature électronique</t>
  </si>
  <si>
    <t>Préparation</t>
  </si>
  <si>
    <t>Mise en œuvre</t>
  </si>
  <si>
    <t>Assurance Qualité</t>
  </si>
  <si>
    <t xml:space="preserve">Sélectionnez une Action </t>
  </si>
  <si>
    <t>Durée maximale du projet</t>
  </si>
  <si>
    <t>MONTHS</t>
  </si>
  <si>
    <t>Veuillez fournir l'information sur tous les lots de travaux, utiliser leur numéro de référence tels qu'ils apparaissent dans la "Description détaillée du projet" - Grisez les cellules appropriées</t>
  </si>
  <si>
    <t xml:space="preserve">Die Informationen in diesem Blatt müssen mit den Angaben in der </t>
  </si>
  <si>
    <t>"Beschreibung des Projekts", die an Ihre elektronische Bewerbung anzuhängen ist, identisch sein</t>
  </si>
  <si>
    <t>Vorbereitung</t>
  </si>
  <si>
    <t>Implementierung</t>
  </si>
  <si>
    <t>Qualitätsplan</t>
  </si>
  <si>
    <t>Auswertung</t>
  </si>
  <si>
    <t>Verbreitung &amp; Nutzung</t>
  </si>
  <si>
    <t>Art der Aktion auswählen</t>
  </si>
  <si>
    <t>Art der Aktion</t>
  </si>
  <si>
    <t>Monate</t>
  </si>
  <si>
    <t>Maximale Projektlaufzeit</t>
  </si>
  <si>
    <t>Arbeitspaket</t>
  </si>
  <si>
    <t>ART</t>
  </si>
  <si>
    <t>DAUER</t>
  </si>
  <si>
    <t>Bitte geben Sie Informationen über alle Arbeitspakete an sowie ihre Referenznummer wie sie in der "Projektbeschreibung" aufscheinen - Färben Sie die entsprechenden Zellen</t>
  </si>
  <si>
    <t>Part V. Work packages overview</t>
  </si>
  <si>
    <t>Partie V. Aperçu des lots de travail</t>
  </si>
  <si>
    <t xml:space="preserve">Teil V. Überblick Arbeitspakete </t>
  </si>
  <si>
    <t>CALL FOR PROPOSAL 2016 - EAC/A04/2015 - Erasmus+ programme - (2015/C 347/06)</t>
  </si>
  <si>
    <t>APPEL A PROPOSITION 2014 – 2016 - EAC/A04/2015 – Programme Erasmus+ (2015/C 347/06)</t>
  </si>
  <si>
    <t>Aufforderung zur Einreichung von Vorschlägen 2016 - EAC/A04/2015 - Erasmus+ Programm - (2015/C 347/06)</t>
  </si>
  <si>
    <t>WP</t>
  </si>
  <si>
    <t>Trainer</t>
  </si>
  <si>
    <t>Technical</t>
  </si>
  <si>
    <t>Administration</t>
  </si>
  <si>
    <t>Nr</t>
  </si>
  <si>
    <t>WP type</t>
  </si>
  <si>
    <t>Start</t>
  </si>
  <si>
    <t>Stop</t>
  </si>
  <si>
    <t>Workpackages</t>
  </si>
  <si>
    <t>Del</t>
  </si>
  <si>
    <t>Who</t>
  </si>
  <si>
    <t>Type</t>
  </si>
  <si>
    <t>Days</t>
  </si>
  <si>
    <t>Cost p. day</t>
  </si>
  <si>
    <t>Costs</t>
  </si>
  <si>
    <t>Project Management</t>
  </si>
  <si>
    <t>Overall Staff</t>
  </si>
  <si>
    <t>Dissemination and Exploitation</t>
  </si>
  <si>
    <t xml:space="preserve">Evaluation </t>
  </si>
  <si>
    <t>P</t>
  </si>
  <si>
    <t>Unit Costs</t>
  </si>
  <si>
    <t>Partner 2</t>
  </si>
  <si>
    <t>Partner 3</t>
  </si>
  <si>
    <t>Partner 4</t>
  </si>
  <si>
    <t>Partner 5</t>
  </si>
  <si>
    <t>Partner 6</t>
  </si>
  <si>
    <t>Partner 7</t>
  </si>
  <si>
    <t>Partner 8</t>
  </si>
  <si>
    <t>Partner 9</t>
  </si>
  <si>
    <t>Partner 10</t>
  </si>
  <si>
    <t>Partner 11</t>
  </si>
  <si>
    <t>Partner 12</t>
  </si>
  <si>
    <t>Partner 1</t>
  </si>
  <si>
    <t>1-002 - Stakeholder Analysis and Business Plan</t>
  </si>
  <si>
    <t xml:space="preserve"> 1-001 - Project Time Plan</t>
  </si>
  <si>
    <t>2-001 - Implement Innovation</t>
  </si>
  <si>
    <t>2-002 - Pilot Test Innovation</t>
  </si>
  <si>
    <t>3-003 - Packaging Product/Service/Consulting/Training</t>
  </si>
  <si>
    <t>Implement Innovative Solution</t>
  </si>
  <si>
    <t>Marketing and Networking</t>
  </si>
  <si>
    <t xml:space="preserve"> 3-001 - Marketing / Dissemination plan</t>
  </si>
  <si>
    <t xml:space="preserve"> 3-002 - Corporate Identity (Logo, Banners &amp; Website design)</t>
  </si>
  <si>
    <t xml:space="preserve"> 3-004 – Dissemination at Conferences</t>
  </si>
  <si>
    <t xml:space="preserve"> 3-003 - Multiplier activities &amp; Networking </t>
  </si>
  <si>
    <t>etc.</t>
  </si>
  <si>
    <t>Evaluation and Refinement</t>
  </si>
  <si>
    <t>5-001 – Customer Pilots</t>
  </si>
  <si>
    <t>5-002 – Customer Feedback Analysis</t>
  </si>
  <si>
    <t>5-003 –Refinement based on Feedback</t>
  </si>
  <si>
    <t>Rollout</t>
  </si>
  <si>
    <t xml:space="preserve"> 6-001 - License Agreements</t>
  </si>
  <si>
    <t xml:space="preserve"> 6-002 - Intellectual Property Rights</t>
  </si>
  <si>
    <t xml:space="preserve"> 6-003 - Profit Sharing Strategy</t>
  </si>
  <si>
    <t xml:space="preserve"> 6-004 – Re-Distributors agreement</t>
  </si>
  <si>
    <t>Projektname</t>
  </si>
  <si>
    <t>Innovationsprojekt</t>
  </si>
  <si>
    <t>Typus</t>
  </si>
  <si>
    <t>Nummer des Arbeitspakets</t>
  </si>
  <si>
    <t>Gesamtdauer</t>
  </si>
  <si>
    <t>Projektratenauszahlung</t>
  </si>
  <si>
    <t>Techn. Personal</t>
  </si>
  <si>
    <t>Österreich</t>
  </si>
  <si>
    <t>Ungarn</t>
  </si>
  <si>
    <t>Slowenien</t>
  </si>
  <si>
    <t xml:space="preserve">Bei Arbeitspaketen müssen die Ressourcen, wie Personal, Werkzeuge, Ausrüstung, Reise, Overhead-Kosten usw. eingetragen werden.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</si>
</sst>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€-2]\ #,##0"/>
    <numFmt numFmtId="165" formatCode="_-&quot;öS&quot;\ * #,##0.00_-;\-&quot;öS&quot;\ * #,##0.00_-;_-&quot;öS&quot;\ * &quot;-&quot;??_-;_-@_-"/>
    <numFmt numFmtId="166" formatCode="&quot;€&quot;\ #,##0"/>
  </numFmts>
  <fonts count="36" x14ac:knownFonts="1">
    <font>
      <sz val="11"/>
      <color theme="1"/>
      <name val="Calibri"/>
      <family val="2"/>
      <scheme val="minor"/>
    </font>
    <font>
      <sz val="12"/>
      <name val="Arial Narrow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8"/>
      <color indexed="22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22"/>
      <name val="Arial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i/>
      <sz val="10"/>
      <name val="Arial"/>
      <family val="2"/>
    </font>
    <font>
      <u/>
      <sz val="10"/>
      <color indexed="12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theme="0" tint="-0.49998474074526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1">
    <xf numFmtId="164" fontId="0" fillId="0" borderId="0"/>
    <xf numFmtId="164" fontId="12" fillId="0" borderId="0"/>
    <xf numFmtId="164" fontId="20" fillId="16" borderId="0" applyNumberFormat="0" applyBorder="0" applyAlignment="0" applyProtection="0"/>
    <xf numFmtId="164" fontId="21" fillId="17" borderId="14" applyNumberFormat="0" applyAlignment="0" applyProtection="0"/>
    <xf numFmtId="164" fontId="22" fillId="18" borderId="15" applyNumberFormat="0" applyAlignment="0" applyProtection="0"/>
    <xf numFmtId="165" fontId="12" fillId="0" borderId="0" applyFont="0" applyFill="0" applyBorder="0" applyAlignment="0" applyProtection="0"/>
    <xf numFmtId="164" fontId="23" fillId="0" borderId="0" applyNumberFormat="0" applyFill="0" applyBorder="0" applyAlignment="0" applyProtection="0"/>
    <xf numFmtId="164" fontId="24" fillId="19" borderId="0" applyNumberFormat="0" applyBorder="0" applyAlignment="0" applyProtection="0"/>
    <xf numFmtId="164" fontId="25" fillId="0" borderId="16" applyNumberFormat="0" applyFill="0" applyAlignment="0" applyProtection="0"/>
    <xf numFmtId="164" fontId="26" fillId="0" borderId="17" applyNumberFormat="0" applyFill="0" applyAlignment="0" applyProtection="0"/>
    <xf numFmtId="164" fontId="27" fillId="0" borderId="18" applyNumberFormat="0" applyFill="0" applyAlignment="0" applyProtection="0"/>
    <xf numFmtId="164" fontId="27" fillId="0" borderId="0" applyNumberFormat="0" applyFill="0" applyBorder="0" applyAlignment="0" applyProtection="0"/>
    <xf numFmtId="164" fontId="28" fillId="20" borderId="14" applyNumberFormat="0" applyAlignment="0" applyProtection="0"/>
    <xf numFmtId="164" fontId="29" fillId="0" borderId="19" applyNumberFormat="0" applyFill="0" applyAlignment="0" applyProtection="0"/>
    <xf numFmtId="164" fontId="12" fillId="21" borderId="20" applyNumberFormat="0" applyFont="0" applyAlignment="0" applyProtection="0"/>
    <xf numFmtId="164" fontId="30" fillId="17" borderId="21" applyNumberFormat="0" applyAlignment="0" applyProtection="0"/>
    <xf numFmtId="164" fontId="12" fillId="0" borderId="0"/>
    <xf numFmtId="164" fontId="31" fillId="0" borderId="0" applyNumberFormat="0" applyFill="0" applyBorder="0" applyAlignment="0" applyProtection="0"/>
    <xf numFmtId="164" fontId="32" fillId="0" borderId="22" applyNumberFormat="0" applyFill="0" applyAlignment="0" applyProtection="0"/>
    <xf numFmtId="164" fontId="33" fillId="0" borderId="0" applyNumberFormat="0" applyFill="0" applyBorder="0" applyAlignment="0" applyProtection="0"/>
    <xf numFmtId="164" fontId="35" fillId="0" borderId="0" applyNumberFormat="0" applyFill="0" applyBorder="0" applyAlignment="0" applyProtection="0">
      <alignment vertical="top"/>
      <protection locked="0"/>
    </xf>
  </cellStyleXfs>
  <cellXfs count="141">
    <xf numFmtId="164" fontId="0" fillId="0" borderId="0" xfId="0"/>
    <xf numFmtId="164" fontId="0" fillId="0" borderId="0" xfId="0" applyProtection="1">
      <protection hidden="1"/>
    </xf>
    <xf numFmtId="164" fontId="2" fillId="5" borderId="10" xfId="0" applyFont="1" applyFill="1" applyBorder="1" applyAlignment="1" applyProtection="1">
      <alignment wrapText="1"/>
      <protection hidden="1"/>
    </xf>
    <xf numFmtId="164" fontId="2" fillId="5" borderId="11" xfId="0" applyFont="1" applyFill="1" applyBorder="1" applyAlignment="1" applyProtection="1">
      <alignment wrapText="1"/>
      <protection hidden="1"/>
    </xf>
    <xf numFmtId="164" fontId="0" fillId="0" borderId="0" xfId="0" applyAlignment="1" applyProtection="1">
      <alignment wrapText="1"/>
      <protection hidden="1"/>
    </xf>
    <xf numFmtId="164" fontId="4" fillId="5" borderId="1" xfId="0" applyFont="1" applyFill="1" applyBorder="1" applyAlignment="1" applyProtection="1">
      <alignment wrapText="1"/>
      <protection hidden="1"/>
    </xf>
    <xf numFmtId="164" fontId="4" fillId="7" borderId="1" xfId="0" applyFont="1" applyFill="1" applyBorder="1" applyAlignment="1" applyProtection="1">
      <alignment wrapText="1"/>
      <protection hidden="1"/>
    </xf>
    <xf numFmtId="164" fontId="4" fillId="8" borderId="1" xfId="0" applyFont="1" applyFill="1" applyBorder="1" applyAlignment="1" applyProtection="1">
      <alignment wrapText="1"/>
      <protection hidden="1"/>
    </xf>
    <xf numFmtId="164" fontId="4" fillId="3" borderId="1" xfId="0" applyFont="1" applyFill="1" applyBorder="1" applyAlignment="1" applyProtection="1">
      <alignment wrapText="1"/>
      <protection hidden="1"/>
    </xf>
    <xf numFmtId="164" fontId="2" fillId="0" borderId="0" xfId="0" applyFont="1" applyAlignment="1" applyProtection="1">
      <alignment wrapText="1"/>
      <protection hidden="1"/>
    </xf>
    <xf numFmtId="164" fontId="0" fillId="5" borderId="1" xfId="0" applyFill="1" applyBorder="1" applyAlignment="1" applyProtection="1">
      <alignment wrapText="1"/>
      <protection hidden="1"/>
    </xf>
    <xf numFmtId="164" fontId="0" fillId="7" borderId="1" xfId="0" applyFill="1" applyBorder="1" applyAlignment="1" applyProtection="1">
      <alignment wrapText="1"/>
      <protection hidden="1"/>
    </xf>
    <xf numFmtId="164" fontId="0" fillId="8" borderId="1" xfId="0" applyFill="1" applyBorder="1" applyAlignment="1" applyProtection="1">
      <alignment wrapText="1"/>
      <protection hidden="1"/>
    </xf>
    <xf numFmtId="164" fontId="0" fillId="3" borderId="1" xfId="0" applyFill="1" applyBorder="1" applyAlignment="1" applyProtection="1">
      <alignment wrapText="1"/>
      <protection hidden="1"/>
    </xf>
    <xf numFmtId="164" fontId="3" fillId="5" borderId="1" xfId="0" applyFont="1" applyFill="1" applyBorder="1" applyAlignment="1" applyProtection="1">
      <alignment wrapText="1"/>
      <protection hidden="1"/>
    </xf>
    <xf numFmtId="164" fontId="3" fillId="7" borderId="1" xfId="0" applyFont="1" applyFill="1" applyBorder="1" applyAlignment="1" applyProtection="1">
      <alignment wrapText="1"/>
      <protection hidden="1"/>
    </xf>
    <xf numFmtId="164" fontId="3" fillId="8" borderId="1" xfId="0" applyFont="1" applyFill="1" applyBorder="1" applyAlignment="1" applyProtection="1">
      <alignment wrapText="1"/>
      <protection hidden="1"/>
    </xf>
    <xf numFmtId="164" fontId="3" fillId="3" borderId="1" xfId="0" applyFont="1" applyFill="1" applyBorder="1" applyAlignment="1" applyProtection="1">
      <alignment wrapText="1"/>
      <protection hidden="1"/>
    </xf>
    <xf numFmtId="164" fontId="5" fillId="0" borderId="0" xfId="0" applyFont="1" applyProtection="1"/>
    <xf numFmtId="164" fontId="0" fillId="0" borderId="0" xfId="0" applyProtection="1"/>
    <xf numFmtId="164" fontId="6" fillId="0" borderId="0" xfId="0" applyFont="1" applyProtection="1"/>
    <xf numFmtId="164" fontId="7" fillId="9" borderId="0" xfId="0" applyFont="1" applyFill="1" applyProtection="1"/>
    <xf numFmtId="164" fontId="8" fillId="0" borderId="0" xfId="0" applyFont="1" applyAlignment="1" applyProtection="1">
      <alignment wrapText="1"/>
    </xf>
    <xf numFmtId="164" fontId="8" fillId="0" borderId="0" xfId="0" applyFont="1" applyProtection="1"/>
    <xf numFmtId="164" fontId="9" fillId="0" borderId="0" xfId="0" applyFont="1" applyAlignment="1" applyProtection="1">
      <alignment horizontal="center"/>
    </xf>
    <xf numFmtId="164" fontId="6" fillId="9" borderId="0" xfId="0" applyFont="1" applyFill="1" applyAlignment="1" applyProtection="1">
      <alignment horizontal="center"/>
    </xf>
    <xf numFmtId="164" fontId="10" fillId="0" borderId="0" xfId="0" applyFont="1" applyAlignment="1" applyProtection="1">
      <alignment horizontal="center"/>
    </xf>
    <xf numFmtId="164" fontId="10" fillId="9" borderId="0" xfId="0" applyFont="1" applyFill="1" applyAlignment="1" applyProtection="1">
      <alignment horizontal="center"/>
    </xf>
    <xf numFmtId="164" fontId="6" fillId="9" borderId="0" xfId="0" applyFont="1" applyFill="1" applyProtection="1"/>
    <xf numFmtId="164" fontId="10" fillId="0" borderId="3" xfId="0" applyFont="1" applyBorder="1" applyAlignment="1" applyProtection="1">
      <alignment horizontal="center"/>
      <protection locked="0"/>
    </xf>
    <xf numFmtId="164" fontId="10" fillId="0" borderId="6" xfId="0" applyFont="1" applyBorder="1" applyAlignment="1" applyProtection="1">
      <alignment horizontal="center"/>
      <protection locked="0"/>
    </xf>
    <xf numFmtId="164" fontId="10" fillId="0" borderId="4" xfId="0" applyFont="1" applyBorder="1" applyAlignment="1" applyProtection="1">
      <alignment horizontal="center"/>
      <protection locked="0"/>
    </xf>
    <xf numFmtId="164" fontId="0" fillId="4" borderId="1" xfId="0" applyFill="1" applyBorder="1" applyAlignment="1" applyProtection="1">
      <alignment wrapText="1"/>
      <protection hidden="1"/>
    </xf>
    <xf numFmtId="164" fontId="5" fillId="10" borderId="9" xfId="0" applyFont="1" applyFill="1" applyBorder="1" applyAlignment="1" applyProtection="1">
      <alignment horizontal="center"/>
    </xf>
    <xf numFmtId="164" fontId="9" fillId="6" borderId="1" xfId="0" applyFont="1" applyFill="1" applyBorder="1" applyAlignment="1" applyProtection="1">
      <alignment horizontal="center"/>
      <protection locked="0"/>
    </xf>
    <xf numFmtId="164" fontId="13" fillId="11" borderId="0" xfId="1" applyFont="1" applyFill="1" applyAlignment="1">
      <alignment horizontal="center"/>
    </xf>
    <xf numFmtId="164" fontId="14" fillId="11" borderId="0" xfId="1" applyFont="1" applyFill="1" applyAlignment="1">
      <alignment horizontal="left"/>
    </xf>
    <xf numFmtId="164" fontId="14" fillId="11" borderId="0" xfId="1" applyFont="1" applyFill="1" applyAlignment="1">
      <alignment horizontal="center"/>
    </xf>
    <xf numFmtId="164" fontId="13" fillId="11" borderId="0" xfId="1" applyFont="1" applyFill="1"/>
    <xf numFmtId="164" fontId="15" fillId="11" borderId="0" xfId="1" applyFont="1" applyFill="1"/>
    <xf numFmtId="164" fontId="14" fillId="11" borderId="0" xfId="1" applyNumberFormat="1" applyFont="1" applyFill="1" applyAlignment="1">
      <alignment horizontal="center"/>
    </xf>
    <xf numFmtId="164" fontId="14" fillId="11" borderId="12" xfId="1" applyNumberFormat="1" applyFont="1" applyFill="1" applyBorder="1" applyAlignment="1">
      <alignment horizontal="center"/>
    </xf>
    <xf numFmtId="164" fontId="14" fillId="11" borderId="0" xfId="1" applyFont="1" applyFill="1"/>
    <xf numFmtId="164" fontId="16" fillId="11" borderId="0" xfId="1" applyFont="1" applyFill="1" applyBorder="1"/>
    <xf numFmtId="164" fontId="16" fillId="11" borderId="0" xfId="1" applyFont="1" applyFill="1" applyAlignment="1">
      <alignment horizontal="center"/>
    </xf>
    <xf numFmtId="164" fontId="12" fillId="0" borderId="0" xfId="1"/>
    <xf numFmtId="164" fontId="12" fillId="0" borderId="0" xfId="1" applyAlignment="1">
      <alignment horizontal="center"/>
    </xf>
    <xf numFmtId="164" fontId="15" fillId="11" borderId="0" xfId="1" applyFont="1" applyFill="1" applyAlignment="1">
      <alignment horizontal="center"/>
    </xf>
    <xf numFmtId="164" fontId="15" fillId="11" borderId="0" xfId="1" applyFont="1" applyFill="1" applyAlignment="1">
      <alignment horizontal="left"/>
    </xf>
    <xf numFmtId="164" fontId="15" fillId="11" borderId="0" xfId="1" applyNumberFormat="1" applyFont="1" applyFill="1" applyAlignment="1">
      <alignment horizontal="center"/>
    </xf>
    <xf numFmtId="164" fontId="15" fillId="11" borderId="12" xfId="1" applyNumberFormat="1" applyFont="1" applyFill="1" applyBorder="1" applyAlignment="1">
      <alignment horizontal="center"/>
    </xf>
    <xf numFmtId="164" fontId="12" fillId="0" borderId="0" xfId="1" applyFont="1"/>
    <xf numFmtId="164" fontId="12" fillId="0" borderId="0" xfId="1" applyFont="1" applyAlignment="1">
      <alignment horizontal="center"/>
    </xf>
    <xf numFmtId="164" fontId="12" fillId="0" borderId="0" xfId="1" applyAlignment="1">
      <alignment horizontal="left"/>
    </xf>
    <xf numFmtId="164" fontId="12" fillId="0" borderId="0" xfId="1" applyNumberFormat="1" applyAlignment="1">
      <alignment horizontal="center"/>
    </xf>
    <xf numFmtId="164" fontId="12" fillId="0" borderId="12" xfId="1" applyNumberFormat="1" applyBorder="1" applyAlignment="1">
      <alignment horizontal="center"/>
    </xf>
    <xf numFmtId="164" fontId="5" fillId="0" borderId="0" xfId="1" applyFont="1"/>
    <xf numFmtId="164" fontId="5" fillId="0" borderId="0" xfId="1" applyFont="1" applyAlignment="1">
      <alignment horizontal="center"/>
    </xf>
    <xf numFmtId="164" fontId="12" fillId="12" borderId="0" xfId="1" applyFill="1" applyAlignment="1">
      <alignment horizontal="center"/>
    </xf>
    <xf numFmtId="164" fontId="12" fillId="12" borderId="0" xfId="1" applyNumberFormat="1" applyFill="1" applyAlignment="1">
      <alignment horizontal="center"/>
    </xf>
    <xf numFmtId="164" fontId="12" fillId="13" borderId="0" xfId="1" applyFill="1" applyAlignment="1">
      <alignment horizontal="center"/>
    </xf>
    <xf numFmtId="164" fontId="17" fillId="13" borderId="0" xfId="1" applyNumberFormat="1" applyFont="1" applyFill="1" applyAlignment="1">
      <alignment horizontal="center"/>
    </xf>
    <xf numFmtId="164" fontId="12" fillId="13" borderId="0" xfId="1" applyNumberFormat="1" applyFill="1" applyAlignment="1">
      <alignment horizontal="center"/>
    </xf>
    <xf numFmtId="164" fontId="17" fillId="14" borderId="0" xfId="1" applyFont="1" applyFill="1" applyAlignment="1">
      <alignment horizontal="center"/>
    </xf>
    <xf numFmtId="164" fontId="17" fillId="14" borderId="0" xfId="1" applyNumberFormat="1" applyFont="1" applyFill="1" applyAlignment="1">
      <alignment horizontal="center"/>
    </xf>
    <xf numFmtId="164" fontId="12" fillId="15" borderId="0" xfId="1" applyFill="1" applyAlignment="1">
      <alignment horizontal="center"/>
    </xf>
    <xf numFmtId="164" fontId="17" fillId="15" borderId="0" xfId="1" applyNumberFormat="1" applyFont="1" applyFill="1" applyAlignment="1">
      <alignment horizontal="center"/>
    </xf>
    <xf numFmtId="164" fontId="12" fillId="15" borderId="0" xfId="1" applyNumberFormat="1" applyFill="1" applyAlignment="1">
      <alignment horizontal="center"/>
    </xf>
    <xf numFmtId="164" fontId="12" fillId="0" borderId="0" xfId="1" applyNumberFormat="1" applyAlignment="1">
      <alignment horizontal="center"/>
    </xf>
    <xf numFmtId="164" fontId="5" fillId="0" borderId="0" xfId="1" applyFont="1" applyAlignment="1">
      <alignment horizontal="left"/>
    </xf>
    <xf numFmtId="164" fontId="17" fillId="0" borderId="0" xfId="1" applyFont="1"/>
    <xf numFmtId="164" fontId="17" fillId="0" borderId="0" xfId="1" applyFont="1" applyAlignment="1">
      <alignment horizontal="center"/>
    </xf>
    <xf numFmtId="164" fontId="17" fillId="12" borderId="0" xfId="1" applyNumberFormat="1" applyFont="1" applyFill="1" applyAlignment="1">
      <alignment horizontal="center"/>
    </xf>
    <xf numFmtId="164" fontId="17" fillId="0" borderId="0" xfId="1" applyFont="1" applyAlignment="1">
      <alignment horizontal="left"/>
    </xf>
    <xf numFmtId="16" fontId="12" fillId="0" borderId="0" xfId="1" applyNumberFormat="1" applyFont="1"/>
    <xf numFmtId="164" fontId="18" fillId="0" borderId="0" xfId="1" applyFont="1"/>
    <xf numFmtId="164" fontId="12" fillId="0" borderId="0" xfId="1" applyFont="1" applyAlignment="1">
      <alignment wrapText="1"/>
    </xf>
    <xf numFmtId="164" fontId="12" fillId="12" borderId="0" xfId="1" applyNumberFormat="1" applyFont="1" applyFill="1" applyAlignment="1">
      <alignment horizontal="center"/>
    </xf>
    <xf numFmtId="164" fontId="5" fillId="12" borderId="0" xfId="1" applyNumberFormat="1" applyFont="1" applyFill="1" applyAlignment="1">
      <alignment horizontal="center"/>
    </xf>
    <xf numFmtId="164" fontId="12" fillId="0" borderId="0" xfId="1" applyNumberFormat="1" applyFill="1" applyBorder="1"/>
    <xf numFmtId="164" fontId="12" fillId="0" borderId="13" xfId="1" applyBorder="1" applyAlignment="1">
      <alignment horizontal="center"/>
    </xf>
    <xf numFmtId="164" fontId="18" fillId="0" borderId="0" xfId="1" applyNumberFormat="1" applyFont="1" applyFill="1" applyBorder="1" applyAlignment="1">
      <alignment horizontal="center"/>
    </xf>
    <xf numFmtId="164" fontId="12" fillId="0" borderId="0" xfId="1" applyNumberFormat="1"/>
    <xf numFmtId="164" fontId="12" fillId="0" borderId="0" xfId="1" applyFill="1" applyAlignment="1">
      <alignment horizontal="center"/>
    </xf>
    <xf numFmtId="164" fontId="19" fillId="0" borderId="0" xfId="1" applyFont="1" applyAlignment="1">
      <alignment horizontal="left"/>
    </xf>
    <xf numFmtId="164" fontId="16" fillId="11" borderId="0" xfId="1" applyFont="1" applyFill="1"/>
    <xf numFmtId="164" fontId="12" fillId="2" borderId="0" xfId="1" applyFont="1" applyFill="1"/>
    <xf numFmtId="164" fontId="12" fillId="14" borderId="0" xfId="1" applyFill="1" applyAlignment="1">
      <alignment horizontal="center"/>
    </xf>
    <xf numFmtId="164" fontId="12" fillId="14" borderId="0" xfId="1" applyNumberFormat="1" applyFill="1" applyAlignment="1">
      <alignment horizontal="center"/>
    </xf>
    <xf numFmtId="164" fontId="12" fillId="2" borderId="0" xfId="1" applyFill="1"/>
    <xf numFmtId="164" fontId="34" fillId="0" borderId="0" xfId="1" applyFont="1" applyAlignment="1">
      <alignment horizontal="left"/>
    </xf>
    <xf numFmtId="166" fontId="1" fillId="0" borderId="1" xfId="1" applyNumberFormat="1" applyFont="1" applyFill="1" applyBorder="1" applyAlignment="1">
      <alignment horizontal="right"/>
    </xf>
    <xf numFmtId="164" fontId="12" fillId="0" borderId="0" xfId="1" applyBorder="1"/>
    <xf numFmtId="164" fontId="6" fillId="22" borderId="3" xfId="0" applyFont="1" applyFill="1" applyBorder="1" applyAlignment="1" applyProtection="1">
      <alignment horizontal="center"/>
      <protection locked="0"/>
    </xf>
    <xf numFmtId="164" fontId="6" fillId="22" borderId="6" xfId="0" applyFont="1" applyFill="1" applyBorder="1" applyAlignment="1" applyProtection="1">
      <alignment horizontal="center"/>
      <protection locked="0"/>
    </xf>
    <xf numFmtId="164" fontId="6" fillId="22" borderId="4" xfId="0" applyFont="1" applyFill="1" applyBorder="1" applyAlignment="1" applyProtection="1">
      <alignment horizontal="center"/>
      <protection locked="0"/>
    </xf>
    <xf numFmtId="164" fontId="10" fillId="22" borderId="6" xfId="0" applyFont="1" applyFill="1" applyBorder="1" applyAlignment="1" applyProtection="1">
      <alignment horizontal="center"/>
      <protection locked="0"/>
    </xf>
    <xf numFmtId="164" fontId="10" fillId="22" borderId="4" xfId="0" applyFont="1" applyFill="1" applyBorder="1" applyAlignment="1" applyProtection="1">
      <alignment horizontal="center"/>
      <protection locked="0"/>
    </xf>
    <xf numFmtId="164" fontId="10" fillId="22" borderId="3" xfId="0" applyFont="1" applyFill="1" applyBorder="1" applyAlignment="1" applyProtection="1">
      <alignment horizontal="center"/>
      <protection locked="0"/>
    </xf>
    <xf numFmtId="164" fontId="8" fillId="0" borderId="0" xfId="0" applyFont="1" applyAlignment="1" applyProtection="1">
      <alignment wrapText="1"/>
    </xf>
    <xf numFmtId="3" fontId="9" fillId="0" borderId="1" xfId="0" applyNumberFormat="1" applyFont="1" applyBorder="1" applyAlignment="1" applyProtection="1">
      <alignment horizontal="center"/>
    </xf>
    <xf numFmtId="3" fontId="9" fillId="0" borderId="3" xfId="0" applyNumberFormat="1" applyFont="1" applyBorder="1" applyProtection="1"/>
    <xf numFmtId="3" fontId="9" fillId="0" borderId="6" xfId="0" applyNumberFormat="1" applyFont="1" applyBorder="1" applyProtection="1"/>
    <xf numFmtId="3" fontId="9" fillId="0" borderId="4" xfId="0" applyNumberFormat="1" applyFont="1" applyBorder="1" applyProtection="1"/>
    <xf numFmtId="3" fontId="9" fillId="6" borderId="1" xfId="0" applyNumberFormat="1" applyFont="1" applyFill="1" applyBorder="1" applyAlignment="1" applyProtection="1">
      <alignment horizontal="center"/>
      <protection locked="0"/>
    </xf>
    <xf numFmtId="3" fontId="17" fillId="0" borderId="0" xfId="1" applyNumberFormat="1" applyFont="1" applyAlignment="1">
      <alignment horizontal="center"/>
    </xf>
    <xf numFmtId="3" fontId="12" fillId="0" borderId="0" xfId="1" applyNumberFormat="1" applyAlignment="1">
      <alignment horizontal="center"/>
    </xf>
    <xf numFmtId="164" fontId="5" fillId="0" borderId="0" xfId="1" applyNumberFormat="1" applyFont="1"/>
    <xf numFmtId="3" fontId="5" fillId="0" borderId="0" xfId="1" applyNumberFormat="1" applyFont="1" applyAlignment="1">
      <alignment horizontal="center"/>
    </xf>
    <xf numFmtId="3" fontId="17" fillId="12" borderId="0" xfId="1" applyNumberFormat="1" applyFont="1" applyFill="1" applyAlignment="1">
      <alignment horizontal="center"/>
    </xf>
    <xf numFmtId="3" fontId="12" fillId="12" borderId="0" xfId="1" applyNumberFormat="1" applyFont="1" applyFill="1" applyAlignment="1">
      <alignment horizontal="center"/>
    </xf>
    <xf numFmtId="3" fontId="5" fillId="12" borderId="0" xfId="1" applyNumberFormat="1" applyFont="1" applyFill="1" applyAlignment="1">
      <alignment horizontal="center"/>
    </xf>
    <xf numFmtId="3" fontId="12" fillId="0" borderId="13" xfId="1" applyNumberFormat="1" applyBorder="1" applyAlignment="1">
      <alignment horizontal="center"/>
    </xf>
    <xf numFmtId="3" fontId="17" fillId="13" borderId="0" xfId="1" applyNumberFormat="1" applyFont="1" applyFill="1" applyAlignment="1">
      <alignment horizontal="center"/>
    </xf>
    <xf numFmtId="3" fontId="17" fillId="14" borderId="0" xfId="1" applyNumberFormat="1" applyFont="1" applyFill="1" applyAlignment="1">
      <alignment horizontal="center"/>
    </xf>
    <xf numFmtId="3" fontId="17" fillId="15" borderId="0" xfId="1" applyNumberFormat="1" applyFont="1" applyFill="1" applyAlignment="1">
      <alignment horizontal="center"/>
    </xf>
    <xf numFmtId="2" fontId="19" fillId="0" borderId="0" xfId="1" applyNumberFormat="1" applyFont="1" applyAlignment="1">
      <alignment horizontal="center"/>
    </xf>
    <xf numFmtId="164" fontId="11" fillId="10" borderId="0" xfId="0" applyFont="1" applyFill="1" applyAlignment="1" applyProtection="1">
      <alignment horizontal="left" vertical="center" wrapText="1"/>
    </xf>
    <xf numFmtId="164" fontId="8" fillId="10" borderId="0" xfId="0" applyFont="1" applyFill="1" applyAlignment="1">
      <alignment horizontal="left" vertical="center" wrapText="1"/>
    </xf>
    <xf numFmtId="164" fontId="9" fillId="10" borderId="7" xfId="0" applyFont="1" applyFill="1" applyBorder="1" applyAlignment="1" applyProtection="1">
      <alignment horizontal="center"/>
    </xf>
    <xf numFmtId="164" fontId="9" fillId="10" borderId="9" xfId="0" applyFont="1" applyFill="1" applyBorder="1" applyAlignment="1" applyProtection="1">
      <alignment horizontal="center"/>
    </xf>
    <xf numFmtId="164" fontId="0" fillId="10" borderId="9" xfId="0" applyFill="1" applyBorder="1" applyAlignment="1" applyProtection="1"/>
    <xf numFmtId="164" fontId="0" fillId="10" borderId="8" xfId="0" applyFill="1" applyBorder="1" applyAlignment="1" applyProtection="1"/>
    <xf numFmtId="164" fontId="5" fillId="10" borderId="7" xfId="0" applyFont="1" applyFill="1" applyBorder="1" applyAlignment="1" applyProtection="1">
      <alignment horizontal="center"/>
    </xf>
    <xf numFmtId="164" fontId="5" fillId="10" borderId="9" xfId="0" applyFont="1" applyFill="1" applyBorder="1" applyAlignment="1" applyProtection="1">
      <alignment horizontal="center"/>
    </xf>
    <xf numFmtId="3" fontId="5" fillId="10" borderId="9" xfId="0" applyNumberFormat="1" applyFont="1" applyFill="1" applyBorder="1" applyAlignment="1" applyProtection="1"/>
    <xf numFmtId="3" fontId="5" fillId="10" borderId="9" xfId="0" applyNumberFormat="1" applyFont="1" applyFill="1" applyBorder="1" applyAlignment="1"/>
    <xf numFmtId="3" fontId="5" fillId="10" borderId="8" xfId="0" applyNumberFormat="1" applyFont="1" applyFill="1" applyBorder="1" applyAlignment="1"/>
    <xf numFmtId="164" fontId="9" fillId="0" borderId="2" xfId="0" applyFont="1" applyBorder="1" applyAlignment="1" applyProtection="1">
      <alignment horizontal="center" vertical="center" wrapText="1"/>
    </xf>
    <xf numFmtId="164" fontId="9" fillId="0" borderId="5" xfId="0" applyFont="1" applyBorder="1" applyAlignment="1" applyProtection="1">
      <alignment horizontal="center" vertical="center" wrapText="1"/>
    </xf>
    <xf numFmtId="164" fontId="9" fillId="0" borderId="1" xfId="0" applyFont="1" applyBorder="1" applyAlignment="1" applyProtection="1">
      <alignment horizontal="center" vertical="center" wrapText="1"/>
    </xf>
    <xf numFmtId="164" fontId="9" fillId="0" borderId="3" xfId="0" applyFont="1" applyBorder="1" applyAlignment="1" applyProtection="1">
      <alignment horizontal="center"/>
    </xf>
    <xf numFmtId="164" fontId="9" fillId="0" borderId="6" xfId="0" applyFont="1" applyBorder="1" applyAlignment="1" applyProtection="1">
      <alignment horizontal="center"/>
    </xf>
    <xf numFmtId="164" fontId="9" fillId="0" borderId="4" xfId="0" applyFont="1" applyBorder="1" applyAlignment="1" applyProtection="1">
      <alignment horizontal="center"/>
    </xf>
    <xf numFmtId="164" fontId="5" fillId="10" borderId="1" xfId="0" applyFont="1" applyFill="1" applyBorder="1" applyAlignment="1" applyProtection="1">
      <alignment horizontal="center" vertical="center" wrapText="1"/>
    </xf>
    <xf numFmtId="164" fontId="5" fillId="10" borderId="1" xfId="0" applyFont="1" applyFill="1" applyBorder="1" applyAlignment="1" applyProtection="1">
      <alignment horizontal="center" vertical="center"/>
    </xf>
    <xf numFmtId="164" fontId="9" fillId="0" borderId="7" xfId="0" applyFont="1" applyBorder="1" applyAlignment="1" applyProtection="1">
      <alignment horizontal="center"/>
    </xf>
    <xf numFmtId="164" fontId="9" fillId="0" borderId="8" xfId="0" applyFont="1" applyBorder="1" applyAlignment="1" applyProtection="1">
      <alignment horizontal="center"/>
    </xf>
    <xf numFmtId="164" fontId="5" fillId="0" borderId="7" xfId="0" applyFont="1" applyBorder="1" applyAlignment="1" applyProtection="1">
      <alignment horizontal="center"/>
    </xf>
    <xf numFmtId="164" fontId="5" fillId="0" borderId="9" xfId="0" applyFont="1" applyBorder="1" applyAlignment="1" applyProtection="1">
      <alignment horizontal="center"/>
    </xf>
    <xf numFmtId="164" fontId="5" fillId="0" borderId="8" xfId="0" applyFont="1" applyBorder="1" applyAlignment="1" applyProtection="1">
      <alignment horizontal="center"/>
    </xf>
  </cellXfs>
  <cellStyles count="21">
    <cellStyle name="Bad" xfId="2"/>
    <cellStyle name="Calculation" xfId="3"/>
    <cellStyle name="Check Cell" xfId="4"/>
    <cellStyle name="Currency_financial_template Lean Six Sigma_v4" xfId="5"/>
    <cellStyle name="Explanatory Text" xfId="6"/>
    <cellStyle name="Good" xfId="7"/>
    <cellStyle name="Heading 1" xfId="8"/>
    <cellStyle name="Heading 2" xfId="9"/>
    <cellStyle name="Heading 3" xfId="10"/>
    <cellStyle name="Heading 4" xfId="11"/>
    <cellStyle name="Hyperlink 2" xfId="20"/>
    <cellStyle name="Input" xfId="12"/>
    <cellStyle name="Linked Cell" xfId="13"/>
    <cellStyle name="Note" xfId="14"/>
    <cellStyle name="Output" xfId="15"/>
    <cellStyle name="Standaard 2" xfId="16"/>
    <cellStyle name="Standard" xfId="0" builtinId="0"/>
    <cellStyle name="Standard 2" xfId="1"/>
    <cellStyle name="Title" xfId="17"/>
    <cellStyle name="Total" xfId="18"/>
    <cellStyle name="Warning Text" xfId="19"/>
  </cellStyles>
  <dxfs count="6"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 patternType="solid">
          <bgColor indexed="22"/>
        </patternFill>
      </fill>
    </dxf>
    <dxf>
      <font>
        <condense val="0"/>
        <extend val="0"/>
        <color indexed="9"/>
      </font>
      <fill>
        <patternFill patternType="solid">
          <bgColor indexed="22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condense val="0"/>
        <extend val="0"/>
        <color indexed="9"/>
      </font>
      <fill>
        <patternFill patternType="solid"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51\volumef\dev_projects_2007\funding%20proposals\13proposals\SUBMITTED\OK-2-ecqa-ECVET-Tudor\ECVET%20for%20ECQA%20(1)\finance-tool\ECQA%20ECVET_V1.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mjan/AppData/Local/Temp/eM%20Client%20temporary%20files/xr3gmxkp.5v2/CRISMAN_Budget_v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INNOVATOR_detailed_budget_tables_and_workpackages_overview_v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ners and Rates"/>
      <sheetName val="Workpackages"/>
      <sheetName val="1. Timetable (LLP &amp; Third)"/>
      <sheetName val="2. Staff (LLP)"/>
      <sheetName val="3. Travel &amp; subsistence (LLP)"/>
      <sheetName val="4. Equipment (LLP)"/>
      <sheetName val="5. Subcontracting (LLP)"/>
      <sheetName val="6. Other (LLP)"/>
      <sheetName val="7. Expenditure &amp; revenue (LLP)"/>
      <sheetName val="8. Staff (Third)"/>
      <sheetName val="9. Travel &amp; subsistence (Third)"/>
      <sheetName val="10. Other (Third)"/>
      <sheetName val="11.Expenditure &amp; revenue(Third)"/>
      <sheetName val="12. Consolidated budget "/>
      <sheetName val="13. Ceilings"/>
      <sheetName val="14. Actions"/>
    </sheetNames>
    <sheetDataSet>
      <sheetData sheetId="0"/>
      <sheetData sheetId="1"/>
      <sheetData sheetId="2"/>
      <sheetData sheetId="3">
        <row r="9">
          <cell r="A9" t="str">
            <v>P1</v>
          </cell>
        </row>
        <row r="10">
          <cell r="A10" t="str">
            <v>P2</v>
          </cell>
        </row>
        <row r="11">
          <cell r="A11" t="str">
            <v>P3</v>
          </cell>
        </row>
        <row r="12">
          <cell r="A12" t="str">
            <v>P4</v>
          </cell>
        </row>
        <row r="13">
          <cell r="A13" t="str">
            <v>P5</v>
          </cell>
        </row>
        <row r="14">
          <cell r="A14" t="str">
            <v>P6</v>
          </cell>
        </row>
        <row r="15">
          <cell r="A15" t="str">
            <v>P7</v>
          </cell>
        </row>
        <row r="16">
          <cell r="A16" t="str">
            <v>P8</v>
          </cell>
        </row>
        <row r="17">
          <cell r="A17" t="str">
            <v>P9</v>
          </cell>
        </row>
        <row r="18">
          <cell r="A18" t="str">
            <v>P10</v>
          </cell>
        </row>
        <row r="19">
          <cell r="A19" t="str">
            <v>P11</v>
          </cell>
        </row>
        <row r="20">
          <cell r="A20" t="str">
            <v>P12</v>
          </cell>
        </row>
        <row r="21">
          <cell r="A21" t="str">
            <v>P13</v>
          </cell>
        </row>
        <row r="22">
          <cell r="A22" t="str">
            <v>P14</v>
          </cell>
        </row>
        <row r="23">
          <cell r="A23" t="str">
            <v>P15</v>
          </cell>
        </row>
        <row r="24">
          <cell r="A24" t="str">
            <v>P16</v>
          </cell>
        </row>
        <row r="25">
          <cell r="A25" t="str">
            <v>P17</v>
          </cell>
        </row>
        <row r="26">
          <cell r="A26" t="str">
            <v>P18</v>
          </cell>
        </row>
        <row r="27">
          <cell r="A27" t="str">
            <v>P19</v>
          </cell>
        </row>
        <row r="28">
          <cell r="A28" t="str">
            <v>P20</v>
          </cell>
        </row>
        <row r="29">
          <cell r="A29" t="str">
            <v>P21</v>
          </cell>
        </row>
        <row r="30">
          <cell r="A30" t="str">
            <v>P22</v>
          </cell>
        </row>
        <row r="31">
          <cell r="A31" t="str">
            <v>P23</v>
          </cell>
        </row>
        <row r="32">
          <cell r="A32" t="str">
            <v>P24</v>
          </cell>
        </row>
        <row r="33">
          <cell r="A33" t="str">
            <v>P25</v>
          </cell>
        </row>
        <row r="34">
          <cell r="A34" t="str">
            <v>P26</v>
          </cell>
        </row>
        <row r="35">
          <cell r="A35" t="str">
            <v>P27</v>
          </cell>
        </row>
        <row r="36">
          <cell r="A36" t="str">
            <v>P28</v>
          </cell>
        </row>
        <row r="37">
          <cell r="A37" t="str">
            <v>P29</v>
          </cell>
        </row>
        <row r="38">
          <cell r="A38" t="str">
            <v>P30</v>
          </cell>
        </row>
        <row r="39">
          <cell r="A39" t="str">
            <v>P31</v>
          </cell>
        </row>
        <row r="40">
          <cell r="A40" t="str">
            <v>P32</v>
          </cell>
        </row>
        <row r="41">
          <cell r="A41" t="str">
            <v>P33</v>
          </cell>
        </row>
        <row r="42">
          <cell r="A42" t="str">
            <v>P34</v>
          </cell>
        </row>
        <row r="43">
          <cell r="A43" t="str">
            <v>P35</v>
          </cell>
        </row>
        <row r="44">
          <cell r="A44" t="str">
            <v>P36</v>
          </cell>
        </row>
        <row r="45">
          <cell r="A45" t="str">
            <v>P37</v>
          </cell>
        </row>
        <row r="46">
          <cell r="A46" t="str">
            <v>P38</v>
          </cell>
        </row>
        <row r="47">
          <cell r="A47" t="str">
            <v>P39</v>
          </cell>
        </row>
        <row r="48">
          <cell r="A48" t="str">
            <v>P40</v>
          </cell>
        </row>
        <row r="49">
          <cell r="A49" t="str">
            <v>P41</v>
          </cell>
        </row>
        <row r="50">
          <cell r="A50" t="str">
            <v>P42</v>
          </cell>
        </row>
        <row r="51">
          <cell r="A51" t="str">
            <v>P43</v>
          </cell>
        </row>
        <row r="52">
          <cell r="A52" t="str">
            <v>P44</v>
          </cell>
        </row>
        <row r="53">
          <cell r="A53" t="str">
            <v>P45</v>
          </cell>
        </row>
        <row r="54">
          <cell r="A54" t="str">
            <v>P46</v>
          </cell>
        </row>
        <row r="55">
          <cell r="A55" t="str">
            <v>P47</v>
          </cell>
        </row>
        <row r="56">
          <cell r="A56" t="str">
            <v>P48</v>
          </cell>
        </row>
        <row r="57">
          <cell r="A57" t="str">
            <v>P49</v>
          </cell>
        </row>
        <row r="58">
          <cell r="A58" t="str">
            <v>P50</v>
          </cell>
        </row>
        <row r="59">
          <cell r="A59" t="str">
            <v>P51</v>
          </cell>
        </row>
        <row r="60">
          <cell r="A60" t="str">
            <v>P52</v>
          </cell>
        </row>
        <row r="61">
          <cell r="A61" t="str">
            <v>P53</v>
          </cell>
        </row>
        <row r="62">
          <cell r="A62" t="str">
            <v>P54</v>
          </cell>
        </row>
        <row r="63">
          <cell r="A63" t="str">
            <v>P55</v>
          </cell>
        </row>
        <row r="64">
          <cell r="A64" t="str">
            <v>P56</v>
          </cell>
        </row>
        <row r="65">
          <cell r="A65" t="str">
            <v>P57</v>
          </cell>
        </row>
        <row r="66">
          <cell r="A66" t="str">
            <v>P58</v>
          </cell>
        </row>
        <row r="67">
          <cell r="A67" t="str">
            <v>P59</v>
          </cell>
        </row>
        <row r="68">
          <cell r="A68" t="str">
            <v>P60</v>
          </cell>
        </row>
        <row r="69">
          <cell r="A69" t="str">
            <v>P61</v>
          </cell>
        </row>
        <row r="70">
          <cell r="A70" t="str">
            <v>P62</v>
          </cell>
        </row>
        <row r="71">
          <cell r="A71" t="str">
            <v>P63</v>
          </cell>
        </row>
        <row r="72">
          <cell r="A72" t="str">
            <v>P64</v>
          </cell>
        </row>
        <row r="73">
          <cell r="A73" t="str">
            <v>P65</v>
          </cell>
        </row>
        <row r="74">
          <cell r="A74" t="str">
            <v>P66</v>
          </cell>
        </row>
        <row r="75">
          <cell r="A75" t="str">
            <v>P67</v>
          </cell>
        </row>
        <row r="76">
          <cell r="A76" t="str">
            <v>P68</v>
          </cell>
        </row>
        <row r="77">
          <cell r="A77" t="str">
            <v>P69</v>
          </cell>
        </row>
        <row r="78">
          <cell r="A78" t="str">
            <v>P70</v>
          </cell>
        </row>
        <row r="79">
          <cell r="A79" t="str">
            <v>P71</v>
          </cell>
        </row>
        <row r="80">
          <cell r="A80" t="str">
            <v>P72</v>
          </cell>
        </row>
        <row r="81">
          <cell r="A81" t="str">
            <v>P73</v>
          </cell>
        </row>
        <row r="82">
          <cell r="A82" t="str">
            <v>P74</v>
          </cell>
        </row>
        <row r="83">
          <cell r="A83" t="str">
            <v>P75</v>
          </cell>
        </row>
        <row r="84">
          <cell r="A84" t="str">
            <v>P76</v>
          </cell>
        </row>
        <row r="85">
          <cell r="A85" t="str">
            <v>P77</v>
          </cell>
        </row>
        <row r="86">
          <cell r="A86" t="str">
            <v>P78</v>
          </cell>
        </row>
        <row r="87">
          <cell r="A87" t="str">
            <v>P79</v>
          </cell>
        </row>
        <row r="88">
          <cell r="A88" t="str">
            <v>P80</v>
          </cell>
        </row>
        <row r="89">
          <cell r="A89" t="str">
            <v>P81</v>
          </cell>
        </row>
        <row r="90">
          <cell r="A90" t="str">
            <v>P82</v>
          </cell>
        </row>
        <row r="91">
          <cell r="A91" t="str">
            <v>P83</v>
          </cell>
        </row>
        <row r="92">
          <cell r="A92" t="str">
            <v>P84</v>
          </cell>
        </row>
        <row r="93">
          <cell r="A93" t="str">
            <v>P85</v>
          </cell>
        </row>
        <row r="94">
          <cell r="A94" t="str">
            <v>P86</v>
          </cell>
        </row>
        <row r="95">
          <cell r="A95" t="str">
            <v>P87</v>
          </cell>
        </row>
        <row r="96">
          <cell r="A96" t="str">
            <v>P88</v>
          </cell>
        </row>
        <row r="97">
          <cell r="A97" t="str">
            <v>P89</v>
          </cell>
        </row>
        <row r="98">
          <cell r="A98" t="str">
            <v>P90</v>
          </cell>
        </row>
        <row r="99">
          <cell r="A99" t="str">
            <v>P91</v>
          </cell>
        </row>
        <row r="100">
          <cell r="A100" t="str">
            <v>P92</v>
          </cell>
        </row>
        <row r="101">
          <cell r="A101" t="str">
            <v>P93</v>
          </cell>
        </row>
        <row r="102">
          <cell r="A102" t="str">
            <v>P94</v>
          </cell>
        </row>
        <row r="103">
          <cell r="A103" t="str">
            <v>P95</v>
          </cell>
        </row>
        <row r="104">
          <cell r="A104" t="str">
            <v>P96</v>
          </cell>
        </row>
        <row r="105">
          <cell r="A105" t="str">
            <v>P97</v>
          </cell>
        </row>
        <row r="106">
          <cell r="A106" t="str">
            <v>P98</v>
          </cell>
        </row>
        <row r="107">
          <cell r="A107" t="str">
            <v>P99</v>
          </cell>
        </row>
        <row r="108">
          <cell r="A108" t="str">
            <v>P100</v>
          </cell>
        </row>
        <row r="109">
          <cell r="A109" t="str">
            <v>P101</v>
          </cell>
        </row>
        <row r="110">
          <cell r="A110" t="str">
            <v>P102</v>
          </cell>
        </row>
        <row r="111">
          <cell r="A111" t="str">
            <v>P103</v>
          </cell>
        </row>
        <row r="112">
          <cell r="A112" t="str">
            <v>P104</v>
          </cell>
        </row>
        <row r="113">
          <cell r="A113" t="str">
            <v>P105</v>
          </cell>
        </row>
        <row r="114">
          <cell r="A114" t="str">
            <v>P106</v>
          </cell>
        </row>
        <row r="115">
          <cell r="A115" t="str">
            <v>P107</v>
          </cell>
        </row>
        <row r="116">
          <cell r="A116" t="str">
            <v>P108</v>
          </cell>
        </row>
        <row r="117">
          <cell r="A117" t="str">
            <v>P109</v>
          </cell>
        </row>
        <row r="118">
          <cell r="A118" t="str">
            <v>P110</v>
          </cell>
        </row>
        <row r="119">
          <cell r="A119" t="str">
            <v>P111</v>
          </cell>
        </row>
        <row r="120">
          <cell r="A120" t="str">
            <v>P112</v>
          </cell>
        </row>
        <row r="121">
          <cell r="A121" t="str">
            <v>P113</v>
          </cell>
        </row>
        <row r="122">
          <cell r="A122" t="str">
            <v>P114</v>
          </cell>
        </row>
        <row r="123">
          <cell r="A123" t="str">
            <v>P115</v>
          </cell>
        </row>
        <row r="124">
          <cell r="A124" t="str">
            <v>P116</v>
          </cell>
        </row>
        <row r="125">
          <cell r="A125" t="str">
            <v>P117</v>
          </cell>
        </row>
        <row r="126">
          <cell r="A126" t="str">
            <v>P118</v>
          </cell>
        </row>
        <row r="127">
          <cell r="A127" t="str">
            <v>P119</v>
          </cell>
        </row>
        <row r="128">
          <cell r="A128" t="str">
            <v>P120</v>
          </cell>
        </row>
        <row r="129">
          <cell r="A129" t="str">
            <v>P121</v>
          </cell>
        </row>
        <row r="130">
          <cell r="A130" t="str">
            <v>P122</v>
          </cell>
        </row>
        <row r="131">
          <cell r="A131" t="str">
            <v>P123</v>
          </cell>
        </row>
        <row r="132">
          <cell r="A132" t="str">
            <v>P124</v>
          </cell>
        </row>
        <row r="133">
          <cell r="A133" t="str">
            <v>P125</v>
          </cell>
        </row>
        <row r="134">
          <cell r="A134" t="str">
            <v>P126</v>
          </cell>
        </row>
        <row r="135">
          <cell r="A135" t="str">
            <v>P127</v>
          </cell>
        </row>
        <row r="136">
          <cell r="A136" t="str">
            <v>P128</v>
          </cell>
        </row>
        <row r="137">
          <cell r="A137" t="str">
            <v>P129</v>
          </cell>
        </row>
        <row r="138">
          <cell r="A138" t="str">
            <v>P130</v>
          </cell>
        </row>
        <row r="139">
          <cell r="A139" t="str">
            <v>P131</v>
          </cell>
        </row>
        <row r="140">
          <cell r="A140" t="str">
            <v>P132</v>
          </cell>
        </row>
        <row r="141">
          <cell r="A141" t="str">
            <v>P133</v>
          </cell>
        </row>
        <row r="142">
          <cell r="A142" t="str">
            <v>P134</v>
          </cell>
        </row>
        <row r="143">
          <cell r="A143" t="str">
            <v>P135</v>
          </cell>
        </row>
        <row r="144">
          <cell r="A144" t="str">
            <v>P136</v>
          </cell>
        </row>
        <row r="145">
          <cell r="A145" t="str">
            <v>P137</v>
          </cell>
        </row>
        <row r="146">
          <cell r="A146" t="str">
            <v>P138</v>
          </cell>
        </row>
        <row r="147">
          <cell r="A147" t="str">
            <v>P139</v>
          </cell>
        </row>
        <row r="148">
          <cell r="A148" t="str">
            <v>P140</v>
          </cell>
        </row>
        <row r="149">
          <cell r="A149" t="str">
            <v>P141</v>
          </cell>
        </row>
        <row r="150">
          <cell r="A150" t="str">
            <v>P142</v>
          </cell>
        </row>
        <row r="151">
          <cell r="A151" t="str">
            <v>P143</v>
          </cell>
        </row>
        <row r="152">
          <cell r="A152" t="str">
            <v>P144</v>
          </cell>
        </row>
        <row r="153">
          <cell r="A153" t="str">
            <v>P145</v>
          </cell>
        </row>
        <row r="154">
          <cell r="A154" t="str">
            <v>P146</v>
          </cell>
        </row>
        <row r="155">
          <cell r="A155" t="str">
            <v>P147</v>
          </cell>
        </row>
        <row r="156">
          <cell r="A156" t="str">
            <v>P148</v>
          </cell>
        </row>
        <row r="157">
          <cell r="A157" t="str">
            <v>P149</v>
          </cell>
        </row>
        <row r="158">
          <cell r="A158" t="str">
            <v>P150</v>
          </cell>
        </row>
        <row r="159">
          <cell r="A159" t="str">
            <v>P151</v>
          </cell>
        </row>
        <row r="160">
          <cell r="A160" t="str">
            <v>P152</v>
          </cell>
        </row>
        <row r="161">
          <cell r="A161" t="str">
            <v>P153</v>
          </cell>
        </row>
        <row r="162">
          <cell r="A162" t="str">
            <v>P154</v>
          </cell>
        </row>
        <row r="163">
          <cell r="A163" t="str">
            <v>P155</v>
          </cell>
        </row>
        <row r="164">
          <cell r="A164" t="str">
            <v>P156</v>
          </cell>
        </row>
        <row r="165">
          <cell r="A165" t="str">
            <v>P157</v>
          </cell>
        </row>
        <row r="166">
          <cell r="A166" t="str">
            <v>P158</v>
          </cell>
        </row>
        <row r="167">
          <cell r="A167" t="str">
            <v>P159</v>
          </cell>
        </row>
        <row r="168">
          <cell r="A168" t="str">
            <v>P160</v>
          </cell>
        </row>
        <row r="169">
          <cell r="A169" t="str">
            <v>P161</v>
          </cell>
        </row>
        <row r="170">
          <cell r="A170" t="str">
            <v>P162</v>
          </cell>
        </row>
        <row r="171">
          <cell r="A171" t="str">
            <v>P163</v>
          </cell>
        </row>
        <row r="172">
          <cell r="A172" t="str">
            <v>P164</v>
          </cell>
        </row>
        <row r="173">
          <cell r="A173" t="str">
            <v>P165</v>
          </cell>
        </row>
        <row r="174">
          <cell r="A174" t="str">
            <v>P166</v>
          </cell>
        </row>
        <row r="175">
          <cell r="A175" t="str">
            <v>P167</v>
          </cell>
        </row>
        <row r="176">
          <cell r="A176" t="str">
            <v>P168</v>
          </cell>
        </row>
        <row r="177">
          <cell r="A177" t="str">
            <v>P169</v>
          </cell>
        </row>
        <row r="178">
          <cell r="A178" t="str">
            <v>P170</v>
          </cell>
        </row>
        <row r="179">
          <cell r="A179" t="str">
            <v>P171</v>
          </cell>
        </row>
        <row r="180">
          <cell r="A180" t="str">
            <v>P172</v>
          </cell>
        </row>
        <row r="181">
          <cell r="A181" t="str">
            <v>P173</v>
          </cell>
        </row>
        <row r="182">
          <cell r="A182" t="str">
            <v>P174</v>
          </cell>
        </row>
        <row r="183">
          <cell r="A183" t="str">
            <v>P175</v>
          </cell>
        </row>
        <row r="184">
          <cell r="A184" t="str">
            <v>P176</v>
          </cell>
        </row>
        <row r="185">
          <cell r="A185" t="str">
            <v>P177</v>
          </cell>
        </row>
        <row r="186">
          <cell r="A186" t="str">
            <v>P178</v>
          </cell>
        </row>
        <row r="187">
          <cell r="A187" t="str">
            <v>P179</v>
          </cell>
        </row>
        <row r="188">
          <cell r="A188" t="str">
            <v>P180</v>
          </cell>
        </row>
        <row r="189">
          <cell r="A189" t="str">
            <v>P181</v>
          </cell>
        </row>
        <row r="190">
          <cell r="A190" t="str">
            <v>P182</v>
          </cell>
        </row>
        <row r="191">
          <cell r="A191" t="str">
            <v>P183</v>
          </cell>
        </row>
        <row r="192">
          <cell r="A192" t="str">
            <v>P184</v>
          </cell>
        </row>
        <row r="193">
          <cell r="A193" t="str">
            <v>P185</v>
          </cell>
        </row>
        <row r="194">
          <cell r="A194" t="str">
            <v>P186</v>
          </cell>
        </row>
        <row r="195">
          <cell r="A195" t="str">
            <v>P187</v>
          </cell>
        </row>
        <row r="196">
          <cell r="A196" t="str">
            <v>P188</v>
          </cell>
        </row>
        <row r="197">
          <cell r="A197" t="str">
            <v>P189</v>
          </cell>
        </row>
        <row r="198">
          <cell r="A198" t="str">
            <v>P190</v>
          </cell>
        </row>
        <row r="199">
          <cell r="A199" t="str">
            <v>P191</v>
          </cell>
        </row>
        <row r="200">
          <cell r="A200" t="str">
            <v>P192</v>
          </cell>
        </row>
        <row r="201">
          <cell r="A201" t="str">
            <v>P193</v>
          </cell>
        </row>
        <row r="202">
          <cell r="A202" t="str">
            <v>P194</v>
          </cell>
        </row>
        <row r="203">
          <cell r="A203" t="str">
            <v>P195</v>
          </cell>
        </row>
        <row r="204">
          <cell r="A204" t="str">
            <v>P196</v>
          </cell>
        </row>
        <row r="205">
          <cell r="A205" t="str">
            <v>P197</v>
          </cell>
        </row>
        <row r="206">
          <cell r="A206" t="str">
            <v>P198</v>
          </cell>
        </row>
        <row r="207">
          <cell r="A207" t="str">
            <v>P199</v>
          </cell>
        </row>
        <row r="208">
          <cell r="A208" t="str">
            <v>P200</v>
          </cell>
        </row>
      </sheetData>
      <sheetData sheetId="4"/>
      <sheetData sheetId="5"/>
      <sheetData sheetId="6"/>
      <sheetData sheetId="7"/>
      <sheetData sheetId="8">
        <row r="1">
          <cell r="T1">
            <v>1</v>
          </cell>
        </row>
        <row r="2">
          <cell r="T2">
            <v>2</v>
          </cell>
        </row>
        <row r="3">
          <cell r="T3">
            <v>3</v>
          </cell>
        </row>
        <row r="4">
          <cell r="T4">
            <v>4</v>
          </cell>
        </row>
        <row r="5">
          <cell r="T5">
            <v>5</v>
          </cell>
        </row>
        <row r="6">
          <cell r="T6">
            <v>6</v>
          </cell>
        </row>
        <row r="7">
          <cell r="T7">
            <v>7</v>
          </cell>
        </row>
        <row r="8">
          <cell r="T8">
            <v>8</v>
          </cell>
        </row>
        <row r="9">
          <cell r="T9">
            <v>9</v>
          </cell>
        </row>
        <row r="10">
          <cell r="T10">
            <v>10</v>
          </cell>
        </row>
        <row r="11">
          <cell r="T11">
            <v>11</v>
          </cell>
        </row>
        <row r="12">
          <cell r="T12">
            <v>12</v>
          </cell>
        </row>
        <row r="13">
          <cell r="T13">
            <v>13</v>
          </cell>
        </row>
        <row r="14">
          <cell r="T14">
            <v>14</v>
          </cell>
        </row>
        <row r="15">
          <cell r="T15">
            <v>15</v>
          </cell>
        </row>
        <row r="16">
          <cell r="T16">
            <v>16</v>
          </cell>
        </row>
        <row r="17">
          <cell r="T17">
            <v>17</v>
          </cell>
        </row>
        <row r="18">
          <cell r="T18">
            <v>18</v>
          </cell>
        </row>
        <row r="19">
          <cell r="T19">
            <v>19</v>
          </cell>
        </row>
        <row r="20">
          <cell r="T20">
            <v>20</v>
          </cell>
        </row>
        <row r="21">
          <cell r="T21">
            <v>21</v>
          </cell>
        </row>
        <row r="22">
          <cell r="T22">
            <v>22</v>
          </cell>
        </row>
        <row r="23">
          <cell r="T23">
            <v>23</v>
          </cell>
        </row>
        <row r="24">
          <cell r="T24">
            <v>24</v>
          </cell>
        </row>
        <row r="25">
          <cell r="T25">
            <v>25</v>
          </cell>
        </row>
        <row r="26">
          <cell r="T26">
            <v>26</v>
          </cell>
        </row>
        <row r="27">
          <cell r="T27">
            <v>27</v>
          </cell>
        </row>
        <row r="28">
          <cell r="T28">
            <v>28</v>
          </cell>
        </row>
        <row r="29">
          <cell r="T29">
            <v>29</v>
          </cell>
        </row>
        <row r="30">
          <cell r="T30">
            <v>30</v>
          </cell>
        </row>
        <row r="31">
          <cell r="T31">
            <v>31</v>
          </cell>
        </row>
        <row r="32">
          <cell r="T32">
            <v>32</v>
          </cell>
        </row>
        <row r="33">
          <cell r="T33">
            <v>33</v>
          </cell>
        </row>
        <row r="34">
          <cell r="T34">
            <v>34</v>
          </cell>
        </row>
        <row r="35">
          <cell r="T35">
            <v>35</v>
          </cell>
        </row>
        <row r="36">
          <cell r="T36">
            <v>36</v>
          </cell>
        </row>
      </sheetData>
      <sheetData sheetId="9"/>
      <sheetData sheetId="10"/>
      <sheetData sheetId="11"/>
      <sheetData sheetId="12">
        <row r="10">
          <cell r="A10" t="str">
            <v>P1TC</v>
          </cell>
        </row>
        <row r="11">
          <cell r="A11" t="str">
            <v>P2TC</v>
          </cell>
        </row>
        <row r="12">
          <cell r="A12" t="str">
            <v>P3TC</v>
          </cell>
        </row>
        <row r="13">
          <cell r="A13" t="str">
            <v>P4TC</v>
          </cell>
        </row>
        <row r="14">
          <cell r="A14" t="str">
            <v>P5TC</v>
          </cell>
        </row>
        <row r="15">
          <cell r="A15" t="str">
            <v>P6TC</v>
          </cell>
        </row>
        <row r="16">
          <cell r="A16" t="str">
            <v>P7TC</v>
          </cell>
        </row>
        <row r="17">
          <cell r="A17" t="str">
            <v>P8TC</v>
          </cell>
        </row>
        <row r="18">
          <cell r="A18" t="str">
            <v>P9TC</v>
          </cell>
        </row>
        <row r="19">
          <cell r="A19" t="str">
            <v>P10TC</v>
          </cell>
        </row>
        <row r="20">
          <cell r="A20" t="str">
            <v>P11TC</v>
          </cell>
        </row>
        <row r="21">
          <cell r="A21" t="str">
            <v>P12TC</v>
          </cell>
        </row>
        <row r="22">
          <cell r="A22" t="str">
            <v>P13TC</v>
          </cell>
        </row>
        <row r="23">
          <cell r="A23" t="str">
            <v>P14TC</v>
          </cell>
        </row>
        <row r="24">
          <cell r="A24" t="str">
            <v>P15TC</v>
          </cell>
        </row>
        <row r="25">
          <cell r="A25" t="str">
            <v>P16TC</v>
          </cell>
        </row>
        <row r="26">
          <cell r="A26" t="str">
            <v>P17TC</v>
          </cell>
        </row>
        <row r="27">
          <cell r="A27" t="str">
            <v>P18TC</v>
          </cell>
        </row>
        <row r="28">
          <cell r="A28" t="str">
            <v>P19TC</v>
          </cell>
        </row>
        <row r="29">
          <cell r="A29" t="str">
            <v>P20TC</v>
          </cell>
        </row>
        <row r="30">
          <cell r="A30" t="str">
            <v>P21TC</v>
          </cell>
        </row>
        <row r="31">
          <cell r="A31" t="str">
            <v>P22TC</v>
          </cell>
        </row>
      </sheetData>
      <sheetData sheetId="13"/>
      <sheetData sheetId="14">
        <row r="4">
          <cell r="B4" t="str">
            <v>Belgique/Belgie - BE</v>
          </cell>
          <cell r="C4" t="str">
            <v>BE</v>
          </cell>
          <cell r="D4">
            <v>380</v>
          </cell>
          <cell r="E4">
            <v>325</v>
          </cell>
          <cell r="F4">
            <v>263</v>
          </cell>
          <cell r="G4">
            <v>205</v>
          </cell>
          <cell r="H4">
            <v>232</v>
          </cell>
        </row>
        <row r="5">
          <cell r="B5" t="str">
            <v>Bulgaria- BG</v>
          </cell>
          <cell r="C5" t="str">
            <v>BG</v>
          </cell>
          <cell r="D5">
            <v>84</v>
          </cell>
          <cell r="E5">
            <v>75</v>
          </cell>
          <cell r="F5">
            <v>58</v>
          </cell>
          <cell r="G5">
            <v>39</v>
          </cell>
          <cell r="H5">
            <v>227</v>
          </cell>
        </row>
        <row r="6">
          <cell r="B6" t="str">
            <v>Ceska Republika - CZ</v>
          </cell>
          <cell r="C6" t="str">
            <v>CZ</v>
          </cell>
          <cell r="D6">
            <v>138</v>
          </cell>
          <cell r="E6">
            <v>138</v>
          </cell>
          <cell r="F6">
            <v>100</v>
          </cell>
          <cell r="G6">
            <v>72</v>
          </cell>
          <cell r="H6">
            <v>230</v>
          </cell>
        </row>
        <row r="7">
          <cell r="B7" t="str">
            <v>Danmark - DK</v>
          </cell>
          <cell r="C7" t="str">
            <v>DK</v>
          </cell>
          <cell r="D7">
            <v>497</v>
          </cell>
          <cell r="E7">
            <v>425</v>
          </cell>
          <cell r="F7">
            <v>346</v>
          </cell>
          <cell r="G7">
            <v>271</v>
          </cell>
          <cell r="H7">
            <v>270</v>
          </cell>
        </row>
        <row r="8">
          <cell r="B8" t="str">
            <v>Deutschland - DE</v>
          </cell>
          <cell r="C8" t="str">
            <v>DE</v>
          </cell>
          <cell r="D8">
            <v>356</v>
          </cell>
          <cell r="E8">
            <v>309</v>
          </cell>
          <cell r="F8">
            <v>248</v>
          </cell>
          <cell r="G8">
            <v>191</v>
          </cell>
          <cell r="H8">
            <v>208</v>
          </cell>
        </row>
        <row r="9">
          <cell r="B9" t="str">
            <v>Eesti - EE</v>
          </cell>
          <cell r="C9" t="str">
            <v>EE</v>
          </cell>
          <cell r="D9">
            <v>102</v>
          </cell>
          <cell r="E9">
            <v>94</v>
          </cell>
          <cell r="F9">
            <v>66</v>
          </cell>
          <cell r="G9">
            <v>46</v>
          </cell>
          <cell r="H9">
            <v>181</v>
          </cell>
        </row>
        <row r="10">
          <cell r="B10" t="str">
            <v>Ellas - EL</v>
          </cell>
          <cell r="C10" t="str">
            <v>EL</v>
          </cell>
          <cell r="D10">
            <v>280</v>
          </cell>
          <cell r="E10">
            <v>239</v>
          </cell>
          <cell r="F10">
            <v>196</v>
          </cell>
          <cell r="G10">
            <v>152</v>
          </cell>
          <cell r="H10">
            <v>220</v>
          </cell>
        </row>
        <row r="11">
          <cell r="B11" t="str">
            <v>Espana -ES</v>
          </cell>
          <cell r="C11" t="str">
            <v>ES</v>
          </cell>
          <cell r="D11">
            <v>287</v>
          </cell>
          <cell r="E11">
            <v>258</v>
          </cell>
          <cell r="F11">
            <v>198</v>
          </cell>
          <cell r="G11">
            <v>139</v>
          </cell>
          <cell r="H11">
            <v>212</v>
          </cell>
        </row>
        <row r="12">
          <cell r="B12" t="str">
            <v>France - FR</v>
          </cell>
          <cell r="C12" t="str">
            <v>FR</v>
          </cell>
          <cell r="D12">
            <v>423</v>
          </cell>
          <cell r="E12">
            <v>358</v>
          </cell>
          <cell r="F12">
            <v>234</v>
          </cell>
          <cell r="G12">
            <v>179</v>
          </cell>
          <cell r="H12">
            <v>269</v>
          </cell>
        </row>
        <row r="13">
          <cell r="B13" t="str">
            <v>Ireland - IE</v>
          </cell>
          <cell r="C13" t="str">
            <v>IE</v>
          </cell>
          <cell r="D13">
            <v>386</v>
          </cell>
          <cell r="E13">
            <v>336</v>
          </cell>
          <cell r="F13">
            <v>280</v>
          </cell>
          <cell r="G13">
            <v>205</v>
          </cell>
          <cell r="H13">
            <v>254</v>
          </cell>
        </row>
        <row r="14">
          <cell r="B14" t="str">
            <v>Italia - IT</v>
          </cell>
          <cell r="C14" t="str">
            <v>IT</v>
          </cell>
          <cell r="D14">
            <v>568</v>
          </cell>
          <cell r="E14">
            <v>332</v>
          </cell>
          <cell r="F14">
            <v>225</v>
          </cell>
          <cell r="G14">
            <v>187</v>
          </cell>
          <cell r="H14">
            <v>230</v>
          </cell>
        </row>
        <row r="15">
          <cell r="B15" t="str">
            <v>Kypros - CY</v>
          </cell>
          <cell r="C15" t="str">
            <v>CY</v>
          </cell>
          <cell r="D15">
            <v>335</v>
          </cell>
          <cell r="E15">
            <v>294</v>
          </cell>
          <cell r="F15">
            <v>182</v>
          </cell>
          <cell r="G15">
            <v>124</v>
          </cell>
          <cell r="H15">
            <v>238</v>
          </cell>
        </row>
        <row r="16">
          <cell r="B16" t="str">
            <v>Latvija - LV</v>
          </cell>
          <cell r="C16" t="str">
            <v>LV</v>
          </cell>
          <cell r="D16">
            <v>101</v>
          </cell>
          <cell r="E16">
            <v>82</v>
          </cell>
          <cell r="F16">
            <v>65</v>
          </cell>
          <cell r="G16">
            <v>44</v>
          </cell>
          <cell r="H16">
            <v>211</v>
          </cell>
        </row>
        <row r="17">
          <cell r="B17" t="str">
            <v>Lithuania - LT</v>
          </cell>
          <cell r="C17" t="str">
            <v>LT</v>
          </cell>
          <cell r="D17">
            <v>90</v>
          </cell>
          <cell r="E17">
            <v>77</v>
          </cell>
          <cell r="F17">
            <v>59</v>
          </cell>
          <cell r="G17">
            <v>41</v>
          </cell>
          <cell r="H17">
            <v>183</v>
          </cell>
        </row>
        <row r="18">
          <cell r="B18" t="str">
            <v>Luxembourg - LU</v>
          </cell>
          <cell r="C18" t="str">
            <v>LU</v>
          </cell>
          <cell r="D18">
            <v>508</v>
          </cell>
          <cell r="E18">
            <v>436</v>
          </cell>
          <cell r="F18">
            <v>353</v>
          </cell>
          <cell r="G18">
            <v>275</v>
          </cell>
          <cell r="H18">
            <v>232</v>
          </cell>
        </row>
        <row r="19">
          <cell r="B19" t="str">
            <v>Magyarorszag - HU</v>
          </cell>
          <cell r="C19" t="str">
            <v>HU</v>
          </cell>
          <cell r="D19">
            <v>123</v>
          </cell>
          <cell r="E19">
            <v>108</v>
          </cell>
          <cell r="F19">
            <v>81</v>
          </cell>
          <cell r="G19">
            <v>46</v>
          </cell>
          <cell r="H19">
            <v>222</v>
          </cell>
        </row>
        <row r="20">
          <cell r="B20" t="str">
            <v>Malta - MT</v>
          </cell>
          <cell r="C20" t="str">
            <v>MT</v>
          </cell>
          <cell r="D20">
            <v>136</v>
          </cell>
          <cell r="E20">
            <v>123</v>
          </cell>
          <cell r="F20">
            <v>96</v>
          </cell>
          <cell r="G20">
            <v>68</v>
          </cell>
          <cell r="H20">
            <v>205</v>
          </cell>
        </row>
        <row r="21">
          <cell r="B21" t="str">
            <v>Nederland - NL</v>
          </cell>
          <cell r="C21" t="str">
            <v>NL</v>
          </cell>
          <cell r="D21">
            <v>388</v>
          </cell>
          <cell r="E21">
            <v>339</v>
          </cell>
          <cell r="F21">
            <v>269</v>
          </cell>
          <cell r="G21">
            <v>211</v>
          </cell>
          <cell r="H21">
            <v>246</v>
          </cell>
        </row>
        <row r="22">
          <cell r="B22" t="str">
            <v>Oesterreich - AT</v>
          </cell>
          <cell r="C22" t="str">
            <v>AT</v>
          </cell>
          <cell r="D22">
            <v>420</v>
          </cell>
          <cell r="E22">
            <v>324</v>
          </cell>
          <cell r="F22">
            <v>241</v>
          </cell>
          <cell r="G22">
            <v>199</v>
          </cell>
          <cell r="H22">
            <v>246</v>
          </cell>
        </row>
        <row r="23">
          <cell r="B23" t="str">
            <v>Polska - PL</v>
          </cell>
          <cell r="C23" t="str">
            <v>PL</v>
          </cell>
          <cell r="D23">
            <v>130</v>
          </cell>
          <cell r="E23">
            <v>107</v>
          </cell>
          <cell r="F23">
            <v>83</v>
          </cell>
          <cell r="G23">
            <v>61</v>
          </cell>
          <cell r="H23">
            <v>217</v>
          </cell>
        </row>
        <row r="24">
          <cell r="B24" t="str">
            <v>Portugal - PT</v>
          </cell>
          <cell r="C24" t="str">
            <v>PT</v>
          </cell>
          <cell r="D24">
            <v>182</v>
          </cell>
          <cell r="E24">
            <v>160</v>
          </cell>
          <cell r="F24">
            <v>118</v>
          </cell>
          <cell r="G24">
            <v>78</v>
          </cell>
          <cell r="H24">
            <v>204</v>
          </cell>
        </row>
        <row r="25">
          <cell r="B25" t="str">
            <v>Rumania- RO</v>
          </cell>
          <cell r="C25" t="str">
            <v>RO</v>
          </cell>
          <cell r="D25">
            <v>155</v>
          </cell>
          <cell r="E25">
            <v>119</v>
          </cell>
          <cell r="F25">
            <v>93</v>
          </cell>
          <cell r="G25">
            <v>59</v>
          </cell>
          <cell r="H25">
            <v>222</v>
          </cell>
        </row>
        <row r="26">
          <cell r="B26" t="str">
            <v>Slovenija -SI</v>
          </cell>
          <cell r="C26" t="str">
            <v>SI</v>
          </cell>
          <cell r="D26">
            <v>252</v>
          </cell>
          <cell r="E26">
            <v>227</v>
          </cell>
          <cell r="F26">
            <v>183</v>
          </cell>
          <cell r="G26">
            <v>115</v>
          </cell>
          <cell r="H26">
            <v>180</v>
          </cell>
        </row>
        <row r="27">
          <cell r="B27" t="str">
            <v>Slovensko -SK</v>
          </cell>
          <cell r="C27" t="str">
            <v>SK</v>
          </cell>
          <cell r="D27">
            <v>151</v>
          </cell>
          <cell r="E27">
            <v>122</v>
          </cell>
          <cell r="F27">
            <v>108</v>
          </cell>
          <cell r="G27">
            <v>88</v>
          </cell>
          <cell r="H27">
            <v>205</v>
          </cell>
        </row>
        <row r="28">
          <cell r="B28" t="str">
            <v>Suomi - FI</v>
          </cell>
          <cell r="C28" t="str">
            <v>FI</v>
          </cell>
          <cell r="D28">
            <v>374</v>
          </cell>
          <cell r="E28">
            <v>268</v>
          </cell>
          <cell r="F28">
            <v>221</v>
          </cell>
          <cell r="G28">
            <v>185</v>
          </cell>
          <cell r="H28">
            <v>277</v>
          </cell>
        </row>
        <row r="29">
          <cell r="B29" t="str">
            <v>Sverige - SE</v>
          </cell>
          <cell r="C29" t="str">
            <v>SE</v>
          </cell>
          <cell r="D29">
            <v>443</v>
          </cell>
          <cell r="E29">
            <v>379</v>
          </cell>
          <cell r="F29">
            <v>312</v>
          </cell>
          <cell r="G29">
            <v>240</v>
          </cell>
          <cell r="H29">
            <v>257</v>
          </cell>
        </row>
        <row r="30">
          <cell r="B30" t="str">
            <v>United Kingdom - UK</v>
          </cell>
          <cell r="C30" t="str">
            <v>GB</v>
          </cell>
          <cell r="D30">
            <v>412</v>
          </cell>
          <cell r="E30">
            <v>389</v>
          </cell>
          <cell r="F30">
            <v>273</v>
          </cell>
          <cell r="G30">
            <v>197</v>
          </cell>
          <cell r="H30">
            <v>276</v>
          </cell>
        </row>
        <row r="31">
          <cell r="B31" t="str">
            <v>Island - IS</v>
          </cell>
          <cell r="C31" t="str">
            <v>IS</v>
          </cell>
          <cell r="D31">
            <v>460</v>
          </cell>
          <cell r="E31">
            <v>419</v>
          </cell>
          <cell r="F31">
            <v>361</v>
          </cell>
          <cell r="G31">
            <v>232</v>
          </cell>
          <cell r="H31">
            <v>245</v>
          </cell>
        </row>
        <row r="32">
          <cell r="B32" t="str">
            <v>Liechtenstein - LI</v>
          </cell>
          <cell r="C32" t="str">
            <v>LI</v>
          </cell>
          <cell r="D32">
            <v>414</v>
          </cell>
          <cell r="E32">
            <v>339</v>
          </cell>
          <cell r="F32">
            <v>263</v>
          </cell>
          <cell r="G32">
            <v>208</v>
          </cell>
          <cell r="H32">
            <v>175</v>
          </cell>
        </row>
        <row r="33">
          <cell r="B33" t="str">
            <v>Norge - NO</v>
          </cell>
          <cell r="C33" t="str">
            <v>NO</v>
          </cell>
          <cell r="D33">
            <v>529</v>
          </cell>
          <cell r="E33">
            <v>459</v>
          </cell>
          <cell r="F33">
            <v>375</v>
          </cell>
          <cell r="G33">
            <v>283</v>
          </cell>
          <cell r="H33">
            <v>220</v>
          </cell>
        </row>
        <row r="34">
          <cell r="B34" t="str">
            <v>Turkey - TR</v>
          </cell>
          <cell r="C34" t="str">
            <v>TR</v>
          </cell>
          <cell r="D34">
            <v>176</v>
          </cell>
          <cell r="E34">
            <v>112</v>
          </cell>
          <cell r="F34">
            <v>74</v>
          </cell>
          <cell r="G34">
            <v>47</v>
          </cell>
          <cell r="H34">
            <v>220</v>
          </cell>
        </row>
        <row r="35">
          <cell r="B35" t="str">
            <v>Croatia - HR</v>
          </cell>
          <cell r="C35" t="str">
            <v>HR</v>
          </cell>
          <cell r="D35">
            <v>266</v>
          </cell>
          <cell r="E35">
            <v>240</v>
          </cell>
          <cell r="F35">
            <v>193</v>
          </cell>
          <cell r="G35">
            <v>121</v>
          </cell>
          <cell r="H35">
            <v>222</v>
          </cell>
        </row>
        <row r="36">
          <cell r="B36" t="str">
            <v>Switzerland - CH</v>
          </cell>
          <cell r="C36" t="str">
            <v>CH</v>
          </cell>
          <cell r="D36">
            <v>392</v>
          </cell>
          <cell r="E36">
            <v>322</v>
          </cell>
          <cell r="F36">
            <v>249</v>
          </cell>
          <cell r="G36">
            <v>198</v>
          </cell>
          <cell r="H36">
            <v>254</v>
          </cell>
        </row>
        <row r="37">
          <cell r="B37" t="str">
            <v>AN Bonaire</v>
          </cell>
          <cell r="C37" t="str">
            <v>AN</v>
          </cell>
          <cell r="D37">
            <v>388</v>
          </cell>
          <cell r="E37">
            <v>339</v>
          </cell>
          <cell r="F37">
            <v>269</v>
          </cell>
          <cell r="G37">
            <v>211</v>
          </cell>
          <cell r="H37">
            <v>263</v>
          </cell>
        </row>
        <row r="38">
          <cell r="B38" t="str">
            <v>AN Curaçao</v>
          </cell>
          <cell r="C38" t="str">
            <v>AN</v>
          </cell>
          <cell r="D38">
            <v>388</v>
          </cell>
          <cell r="E38">
            <v>339</v>
          </cell>
          <cell r="F38">
            <v>269</v>
          </cell>
          <cell r="G38">
            <v>211</v>
          </cell>
          <cell r="H38">
            <v>263</v>
          </cell>
        </row>
        <row r="39">
          <cell r="B39" t="str">
            <v>AN Saba</v>
          </cell>
          <cell r="C39" t="str">
            <v>AN</v>
          </cell>
          <cell r="D39">
            <v>388</v>
          </cell>
          <cell r="E39">
            <v>339</v>
          </cell>
          <cell r="F39">
            <v>269</v>
          </cell>
          <cell r="G39">
            <v>211</v>
          </cell>
          <cell r="H39">
            <v>263</v>
          </cell>
        </row>
        <row r="40">
          <cell r="B40" t="str">
            <v>AN Saint Eustatius</v>
          </cell>
          <cell r="C40" t="str">
            <v>AN</v>
          </cell>
          <cell r="D40">
            <v>388</v>
          </cell>
          <cell r="E40">
            <v>339</v>
          </cell>
          <cell r="F40">
            <v>269</v>
          </cell>
          <cell r="G40">
            <v>211</v>
          </cell>
          <cell r="H40">
            <v>263</v>
          </cell>
        </row>
        <row r="41">
          <cell r="B41" t="str">
            <v>AN Saint Martin</v>
          </cell>
          <cell r="C41" t="str">
            <v>AN</v>
          </cell>
          <cell r="D41">
            <v>388</v>
          </cell>
          <cell r="E41">
            <v>339</v>
          </cell>
          <cell r="F41">
            <v>269</v>
          </cell>
          <cell r="G41">
            <v>211</v>
          </cell>
          <cell r="H41">
            <v>263</v>
          </cell>
        </row>
        <row r="42">
          <cell r="B42" t="str">
            <v xml:space="preserve">Anguilla </v>
          </cell>
          <cell r="C42" t="str">
            <v>AI</v>
          </cell>
          <cell r="D42">
            <v>412</v>
          </cell>
          <cell r="E42">
            <v>389</v>
          </cell>
          <cell r="F42">
            <v>273</v>
          </cell>
          <cell r="G42">
            <v>197</v>
          </cell>
          <cell r="H42">
            <v>276</v>
          </cell>
        </row>
        <row r="43">
          <cell r="B43" t="str">
            <v xml:space="preserve">Aruba </v>
          </cell>
          <cell r="C43" t="str">
            <v>AW</v>
          </cell>
          <cell r="D43">
            <v>388</v>
          </cell>
          <cell r="E43">
            <v>339</v>
          </cell>
          <cell r="F43">
            <v>269</v>
          </cell>
          <cell r="G43">
            <v>211</v>
          </cell>
          <cell r="H43">
            <v>263</v>
          </cell>
        </row>
        <row r="44">
          <cell r="B44" t="str">
            <v xml:space="preserve">British Indian Ocean Territory </v>
          </cell>
          <cell r="C44" t="str">
            <v>IO</v>
          </cell>
          <cell r="D44">
            <v>412</v>
          </cell>
          <cell r="E44">
            <v>389</v>
          </cell>
          <cell r="F44">
            <v>273</v>
          </cell>
          <cell r="G44">
            <v>197</v>
          </cell>
          <cell r="H44">
            <v>276</v>
          </cell>
        </row>
        <row r="45">
          <cell r="B45" t="str">
            <v xml:space="preserve">Cayman Islands </v>
          </cell>
          <cell r="C45" t="str">
            <v>KY</v>
          </cell>
          <cell r="D45">
            <v>412</v>
          </cell>
          <cell r="E45">
            <v>389</v>
          </cell>
          <cell r="F45">
            <v>273</v>
          </cell>
          <cell r="G45">
            <v>197</v>
          </cell>
          <cell r="H45">
            <v>276</v>
          </cell>
        </row>
        <row r="46">
          <cell r="B46" t="str">
            <v>Falkland Islands (Malvinas)</v>
          </cell>
          <cell r="C46" t="str">
            <v>FK</v>
          </cell>
          <cell r="D46">
            <v>412</v>
          </cell>
          <cell r="E46">
            <v>389</v>
          </cell>
          <cell r="F46">
            <v>273</v>
          </cell>
          <cell r="G46">
            <v>197</v>
          </cell>
          <cell r="H46">
            <v>276</v>
          </cell>
        </row>
        <row r="47">
          <cell r="B47" t="str">
            <v xml:space="preserve">French Polynesia </v>
          </cell>
          <cell r="C47" t="str">
            <v>PF</v>
          </cell>
          <cell r="D47">
            <v>423</v>
          </cell>
          <cell r="E47">
            <v>358</v>
          </cell>
          <cell r="F47">
            <v>234</v>
          </cell>
          <cell r="G47">
            <v>179</v>
          </cell>
          <cell r="H47">
            <v>245</v>
          </cell>
        </row>
        <row r="48">
          <cell r="B48" t="str">
            <v>French Southern and Antartic Territories</v>
          </cell>
          <cell r="C48" t="str">
            <v>TF</v>
          </cell>
          <cell r="D48">
            <v>423</v>
          </cell>
          <cell r="E48">
            <v>358</v>
          </cell>
          <cell r="F48">
            <v>234</v>
          </cell>
          <cell r="G48">
            <v>179</v>
          </cell>
          <cell r="H48">
            <v>245</v>
          </cell>
        </row>
        <row r="49">
          <cell r="B49" t="str">
            <v xml:space="preserve">Greenland </v>
          </cell>
          <cell r="C49" t="str">
            <v>GL</v>
          </cell>
          <cell r="D49">
            <v>497</v>
          </cell>
          <cell r="E49">
            <v>425</v>
          </cell>
          <cell r="F49">
            <v>346</v>
          </cell>
          <cell r="G49">
            <v>271</v>
          </cell>
          <cell r="H49">
            <v>270</v>
          </cell>
        </row>
        <row r="50">
          <cell r="B50" t="str">
            <v xml:space="preserve">Mayotte </v>
          </cell>
          <cell r="C50" t="str">
            <v>YT</v>
          </cell>
          <cell r="D50">
            <v>423</v>
          </cell>
          <cell r="E50">
            <v>358</v>
          </cell>
          <cell r="F50">
            <v>234</v>
          </cell>
          <cell r="G50">
            <v>179</v>
          </cell>
          <cell r="H50">
            <v>245</v>
          </cell>
        </row>
        <row r="51">
          <cell r="B51" t="str">
            <v xml:space="preserve">Montserrat </v>
          </cell>
          <cell r="C51" t="str">
            <v>MS</v>
          </cell>
          <cell r="D51">
            <v>412</v>
          </cell>
          <cell r="E51">
            <v>389</v>
          </cell>
          <cell r="F51">
            <v>273</v>
          </cell>
          <cell r="G51">
            <v>197</v>
          </cell>
          <cell r="H51">
            <v>276</v>
          </cell>
        </row>
        <row r="52">
          <cell r="B52" t="str">
            <v>Netherlands Antilles</v>
          </cell>
          <cell r="C52" t="str">
            <v>AN</v>
          </cell>
          <cell r="D52">
            <v>388</v>
          </cell>
          <cell r="E52">
            <v>339</v>
          </cell>
          <cell r="F52">
            <v>269</v>
          </cell>
          <cell r="G52">
            <v>211</v>
          </cell>
          <cell r="H52">
            <v>263</v>
          </cell>
        </row>
        <row r="53">
          <cell r="B53" t="str">
            <v xml:space="preserve">New Caledonia </v>
          </cell>
          <cell r="C53" t="str">
            <v>NC</v>
          </cell>
          <cell r="D53">
            <v>423</v>
          </cell>
          <cell r="E53">
            <v>358</v>
          </cell>
          <cell r="F53">
            <v>234</v>
          </cell>
          <cell r="G53">
            <v>179</v>
          </cell>
          <cell r="H53">
            <v>245</v>
          </cell>
        </row>
        <row r="54">
          <cell r="B54" t="str">
            <v>Pitcairn</v>
          </cell>
          <cell r="C54" t="str">
            <v>PN</v>
          </cell>
          <cell r="D54">
            <v>412</v>
          </cell>
          <cell r="E54">
            <v>389</v>
          </cell>
          <cell r="F54">
            <v>273</v>
          </cell>
          <cell r="G54">
            <v>197</v>
          </cell>
          <cell r="H54">
            <v>276</v>
          </cell>
        </row>
        <row r="55">
          <cell r="B55" t="str">
            <v xml:space="preserve">Saint Helena, Ascension Island, Tristan da Cunha </v>
          </cell>
          <cell r="C55" t="str">
            <v>SH</v>
          </cell>
          <cell r="D55">
            <v>412</v>
          </cell>
          <cell r="E55">
            <v>389</v>
          </cell>
          <cell r="F55">
            <v>273</v>
          </cell>
          <cell r="G55">
            <v>197</v>
          </cell>
          <cell r="H55">
            <v>276</v>
          </cell>
        </row>
        <row r="56">
          <cell r="B56" t="str">
            <v>British Antartic Territories</v>
          </cell>
          <cell r="C56" t="str">
            <v>BAT</v>
          </cell>
          <cell r="D56">
            <v>412</v>
          </cell>
          <cell r="E56">
            <v>389</v>
          </cell>
          <cell r="F56">
            <v>273</v>
          </cell>
          <cell r="G56">
            <v>197</v>
          </cell>
          <cell r="H56">
            <v>276</v>
          </cell>
        </row>
        <row r="57">
          <cell r="B57" t="str">
            <v xml:space="preserve">Saint Pierre And Miquelon </v>
          </cell>
          <cell r="C57" t="str">
            <v>PM</v>
          </cell>
          <cell r="D57">
            <v>423</v>
          </cell>
          <cell r="E57">
            <v>358</v>
          </cell>
          <cell r="F57">
            <v>234</v>
          </cell>
          <cell r="G57">
            <v>179</v>
          </cell>
          <cell r="H57">
            <v>245</v>
          </cell>
        </row>
        <row r="58">
          <cell r="B58" t="str">
            <v>South Georgia And The South Sandwich Islands</v>
          </cell>
          <cell r="C58" t="str">
            <v>GS</v>
          </cell>
          <cell r="D58">
            <v>412</v>
          </cell>
          <cell r="E58">
            <v>389</v>
          </cell>
          <cell r="F58">
            <v>273</v>
          </cell>
          <cell r="G58">
            <v>197</v>
          </cell>
          <cell r="H58">
            <v>276</v>
          </cell>
        </row>
        <row r="59">
          <cell r="B59" t="str">
            <v xml:space="preserve">Turks And Caicos Islands </v>
          </cell>
          <cell r="C59" t="str">
            <v>TC</v>
          </cell>
          <cell r="D59">
            <v>412</v>
          </cell>
          <cell r="E59">
            <v>389</v>
          </cell>
          <cell r="F59">
            <v>273</v>
          </cell>
          <cell r="G59">
            <v>197</v>
          </cell>
          <cell r="H59">
            <v>276</v>
          </cell>
        </row>
        <row r="60">
          <cell r="B60" t="str">
            <v>Virgin Islands, British</v>
          </cell>
          <cell r="C60" t="str">
            <v>VG</v>
          </cell>
          <cell r="D60">
            <v>412</v>
          </cell>
          <cell r="E60">
            <v>389</v>
          </cell>
          <cell r="F60">
            <v>273</v>
          </cell>
          <cell r="G60">
            <v>197</v>
          </cell>
          <cell r="H60">
            <v>276</v>
          </cell>
        </row>
        <row r="61">
          <cell r="B61" t="str">
            <v>Wallis And Futuna</v>
          </cell>
          <cell r="C61" t="str">
            <v>WF</v>
          </cell>
          <cell r="D61">
            <v>423</v>
          </cell>
          <cell r="E61">
            <v>358</v>
          </cell>
          <cell r="F61">
            <v>234</v>
          </cell>
          <cell r="G61">
            <v>179</v>
          </cell>
          <cell r="H61">
            <v>245</v>
          </cell>
        </row>
        <row r="62">
          <cell r="B62" t="str">
            <v>Afghanistan</v>
          </cell>
          <cell r="C62" t="str">
            <v>AF</v>
          </cell>
          <cell r="D62">
            <v>450</v>
          </cell>
          <cell r="E62">
            <v>300</v>
          </cell>
          <cell r="F62">
            <v>250</v>
          </cell>
          <cell r="G62">
            <v>125</v>
          </cell>
          <cell r="H62">
            <v>229</v>
          </cell>
        </row>
        <row r="63">
          <cell r="B63" t="str">
            <v>Albania</v>
          </cell>
          <cell r="C63" t="str">
            <v>AL</v>
          </cell>
          <cell r="D63">
            <v>450</v>
          </cell>
          <cell r="E63">
            <v>300</v>
          </cell>
          <cell r="F63">
            <v>250</v>
          </cell>
          <cell r="G63">
            <v>125</v>
          </cell>
          <cell r="H63">
            <v>257</v>
          </cell>
        </row>
        <row r="64">
          <cell r="B64" t="str">
            <v>Algeria</v>
          </cell>
          <cell r="C64" t="str">
            <v>DZ</v>
          </cell>
          <cell r="D64">
            <v>450</v>
          </cell>
          <cell r="E64">
            <v>300</v>
          </cell>
          <cell r="F64">
            <v>250</v>
          </cell>
          <cell r="G64">
            <v>125</v>
          </cell>
          <cell r="H64">
            <v>315</v>
          </cell>
        </row>
        <row r="65">
          <cell r="B65" t="str">
            <v>American Samoa</v>
          </cell>
          <cell r="C65" t="str">
            <v>AS</v>
          </cell>
          <cell r="D65">
            <v>450</v>
          </cell>
          <cell r="E65">
            <v>300</v>
          </cell>
          <cell r="F65">
            <v>250</v>
          </cell>
          <cell r="G65">
            <v>125</v>
          </cell>
          <cell r="H65">
            <v>107</v>
          </cell>
        </row>
        <row r="66">
          <cell r="B66" t="str">
            <v>Angola</v>
          </cell>
          <cell r="C66" t="str">
            <v>AO</v>
          </cell>
          <cell r="D66">
            <v>450</v>
          </cell>
          <cell r="E66">
            <v>300</v>
          </cell>
          <cell r="F66">
            <v>250</v>
          </cell>
          <cell r="G66">
            <v>125</v>
          </cell>
          <cell r="H66">
            <v>370</v>
          </cell>
        </row>
        <row r="67">
          <cell r="B67" t="str">
            <v>Antigua And Barbuda</v>
          </cell>
          <cell r="C67" t="str">
            <v>AG</v>
          </cell>
          <cell r="D67">
            <v>450</v>
          </cell>
          <cell r="E67">
            <v>300</v>
          </cell>
          <cell r="F67">
            <v>250</v>
          </cell>
          <cell r="G67">
            <v>125</v>
          </cell>
          <cell r="H67">
            <v>210</v>
          </cell>
        </row>
        <row r="68">
          <cell r="B68" t="str">
            <v>Argentina</v>
          </cell>
          <cell r="C68" t="str">
            <v>AR</v>
          </cell>
          <cell r="D68">
            <v>450</v>
          </cell>
          <cell r="E68">
            <v>300</v>
          </cell>
          <cell r="F68">
            <v>250</v>
          </cell>
          <cell r="G68">
            <v>125</v>
          </cell>
          <cell r="H68">
            <v>259</v>
          </cell>
        </row>
        <row r="69">
          <cell r="B69" t="str">
            <v>Armenia</v>
          </cell>
          <cell r="C69" t="str">
            <v>AM</v>
          </cell>
          <cell r="D69">
            <v>450</v>
          </cell>
          <cell r="E69">
            <v>300</v>
          </cell>
          <cell r="F69">
            <v>250</v>
          </cell>
          <cell r="G69">
            <v>125</v>
          </cell>
          <cell r="H69">
            <v>140</v>
          </cell>
        </row>
        <row r="70">
          <cell r="B70" t="str">
            <v>Australia</v>
          </cell>
          <cell r="C70" t="str">
            <v>AU</v>
          </cell>
          <cell r="D70">
            <v>450</v>
          </cell>
          <cell r="E70">
            <v>300</v>
          </cell>
          <cell r="F70">
            <v>250</v>
          </cell>
          <cell r="G70">
            <v>125</v>
          </cell>
          <cell r="H70">
            <v>243</v>
          </cell>
        </row>
        <row r="71">
          <cell r="B71" t="str">
            <v>Azerbaijan</v>
          </cell>
          <cell r="C71" t="str">
            <v>AZ</v>
          </cell>
          <cell r="D71">
            <v>450</v>
          </cell>
          <cell r="E71">
            <v>300</v>
          </cell>
          <cell r="F71">
            <v>250</v>
          </cell>
          <cell r="G71">
            <v>125</v>
          </cell>
          <cell r="H71">
            <v>299</v>
          </cell>
        </row>
        <row r="72">
          <cell r="B72" t="str">
            <v>Bahamas</v>
          </cell>
          <cell r="C72" t="str">
            <v>BS</v>
          </cell>
          <cell r="D72">
            <v>450</v>
          </cell>
          <cell r="E72">
            <v>300</v>
          </cell>
          <cell r="F72">
            <v>250</v>
          </cell>
          <cell r="G72">
            <v>125</v>
          </cell>
          <cell r="H72">
            <v>225</v>
          </cell>
        </row>
        <row r="73">
          <cell r="B73" t="str">
            <v>Bahrain</v>
          </cell>
          <cell r="C73" t="str">
            <v>BH</v>
          </cell>
          <cell r="D73">
            <v>450</v>
          </cell>
          <cell r="E73">
            <v>300</v>
          </cell>
          <cell r="F73">
            <v>250</v>
          </cell>
          <cell r="G73">
            <v>125</v>
          </cell>
          <cell r="H73">
            <v>262</v>
          </cell>
        </row>
        <row r="74">
          <cell r="B74" t="str">
            <v>Bangladesh</v>
          </cell>
          <cell r="C74" t="str">
            <v>BD</v>
          </cell>
          <cell r="D74">
            <v>450</v>
          </cell>
          <cell r="E74">
            <v>300</v>
          </cell>
          <cell r="F74">
            <v>250</v>
          </cell>
          <cell r="G74">
            <v>125</v>
          </cell>
          <cell r="H74">
            <v>187</v>
          </cell>
        </row>
        <row r="75">
          <cell r="B75" t="str">
            <v>Barbados</v>
          </cell>
          <cell r="C75" t="str">
            <v>BB</v>
          </cell>
          <cell r="D75">
            <v>450</v>
          </cell>
          <cell r="E75">
            <v>300</v>
          </cell>
          <cell r="F75">
            <v>250</v>
          </cell>
          <cell r="G75">
            <v>125</v>
          </cell>
          <cell r="H75">
            <v>262</v>
          </cell>
        </row>
        <row r="76">
          <cell r="B76" t="str">
            <v>Belarus</v>
          </cell>
          <cell r="C76" t="str">
            <v>BY</v>
          </cell>
          <cell r="D76">
            <v>450</v>
          </cell>
          <cell r="E76">
            <v>300</v>
          </cell>
          <cell r="F76">
            <v>250</v>
          </cell>
          <cell r="G76">
            <v>125</v>
          </cell>
          <cell r="H76">
            <v>209</v>
          </cell>
        </row>
        <row r="77">
          <cell r="B77" t="str">
            <v>Belize</v>
          </cell>
          <cell r="C77" t="str">
            <v>BZ</v>
          </cell>
          <cell r="D77">
            <v>450</v>
          </cell>
          <cell r="E77">
            <v>300</v>
          </cell>
          <cell r="F77">
            <v>250</v>
          </cell>
          <cell r="G77">
            <v>125</v>
          </cell>
          <cell r="H77">
            <v>201</v>
          </cell>
        </row>
        <row r="78">
          <cell r="B78" t="str">
            <v>Benin</v>
          </cell>
          <cell r="C78" t="str">
            <v>BJ</v>
          </cell>
          <cell r="D78">
            <v>450</v>
          </cell>
          <cell r="E78">
            <v>300</v>
          </cell>
          <cell r="F78">
            <v>250</v>
          </cell>
          <cell r="G78">
            <v>125</v>
          </cell>
          <cell r="H78">
            <v>188</v>
          </cell>
        </row>
        <row r="79">
          <cell r="B79" t="str">
            <v>Bhutan</v>
          </cell>
          <cell r="C79" t="str">
            <v>BT</v>
          </cell>
          <cell r="D79">
            <v>450</v>
          </cell>
          <cell r="E79">
            <v>300</v>
          </cell>
          <cell r="F79">
            <v>250</v>
          </cell>
          <cell r="G79">
            <v>125</v>
          </cell>
          <cell r="H79">
            <v>116</v>
          </cell>
        </row>
        <row r="80">
          <cell r="B80" t="str">
            <v>Bolivia, Plurinational State Of</v>
          </cell>
          <cell r="C80" t="str">
            <v>BO</v>
          </cell>
          <cell r="D80">
            <v>450</v>
          </cell>
          <cell r="E80">
            <v>300</v>
          </cell>
          <cell r="F80">
            <v>250</v>
          </cell>
          <cell r="G80">
            <v>125</v>
          </cell>
          <cell r="H80">
            <v>125</v>
          </cell>
        </row>
        <row r="81">
          <cell r="B81" t="str">
            <v>Bosnia And Herzegovina</v>
          </cell>
          <cell r="C81" t="str">
            <v>BA</v>
          </cell>
          <cell r="D81">
            <v>450</v>
          </cell>
          <cell r="E81">
            <v>300</v>
          </cell>
          <cell r="F81">
            <v>250</v>
          </cell>
          <cell r="G81">
            <v>125</v>
          </cell>
          <cell r="H81">
            <v>175</v>
          </cell>
        </row>
        <row r="82">
          <cell r="B82" t="str">
            <v>Botswana</v>
          </cell>
          <cell r="C82" t="str">
            <v>BW</v>
          </cell>
          <cell r="D82">
            <v>450</v>
          </cell>
          <cell r="E82">
            <v>300</v>
          </cell>
          <cell r="F82">
            <v>250</v>
          </cell>
          <cell r="G82">
            <v>125</v>
          </cell>
          <cell r="H82">
            <v>171</v>
          </cell>
        </row>
        <row r="83">
          <cell r="B83" t="str">
            <v>Brazil</v>
          </cell>
          <cell r="C83" t="str">
            <v>BR</v>
          </cell>
          <cell r="D83">
            <v>450</v>
          </cell>
          <cell r="E83">
            <v>300</v>
          </cell>
          <cell r="F83">
            <v>250</v>
          </cell>
          <cell r="G83">
            <v>125</v>
          </cell>
          <cell r="H83">
            <v>187</v>
          </cell>
        </row>
        <row r="84">
          <cell r="B84" t="str">
            <v>Brunei Darussalam</v>
          </cell>
          <cell r="C84" t="str">
            <v>BN</v>
          </cell>
          <cell r="D84">
            <v>450</v>
          </cell>
          <cell r="E84">
            <v>300</v>
          </cell>
          <cell r="F84">
            <v>250</v>
          </cell>
          <cell r="G84">
            <v>125</v>
          </cell>
          <cell r="H84">
            <v>180</v>
          </cell>
        </row>
        <row r="85">
          <cell r="B85" t="str">
            <v>Burkina Faso</v>
          </cell>
          <cell r="C85" t="str">
            <v>BF</v>
          </cell>
          <cell r="D85">
            <v>450</v>
          </cell>
          <cell r="E85">
            <v>300</v>
          </cell>
          <cell r="F85">
            <v>250</v>
          </cell>
          <cell r="G85">
            <v>125</v>
          </cell>
          <cell r="H85">
            <v>162</v>
          </cell>
        </row>
        <row r="86">
          <cell r="B86" t="str">
            <v>Burundi</v>
          </cell>
          <cell r="C86" t="str">
            <v>BI</v>
          </cell>
          <cell r="D86">
            <v>450</v>
          </cell>
          <cell r="E86">
            <v>300</v>
          </cell>
          <cell r="F86">
            <v>250</v>
          </cell>
          <cell r="G86">
            <v>125</v>
          </cell>
          <cell r="H86">
            <v>171</v>
          </cell>
        </row>
        <row r="87">
          <cell r="B87" t="str">
            <v>Cambodia</v>
          </cell>
          <cell r="C87" t="str">
            <v>KH</v>
          </cell>
          <cell r="D87">
            <v>450</v>
          </cell>
          <cell r="E87">
            <v>300</v>
          </cell>
          <cell r="F87">
            <v>250</v>
          </cell>
          <cell r="G87">
            <v>125</v>
          </cell>
          <cell r="H87">
            <v>112</v>
          </cell>
        </row>
        <row r="88">
          <cell r="B88" t="str">
            <v>Cameroon</v>
          </cell>
          <cell r="C88" t="str">
            <v>CM</v>
          </cell>
          <cell r="D88">
            <v>450</v>
          </cell>
          <cell r="E88">
            <v>300</v>
          </cell>
          <cell r="F88">
            <v>250</v>
          </cell>
          <cell r="G88">
            <v>125</v>
          </cell>
          <cell r="H88">
            <v>226</v>
          </cell>
        </row>
        <row r="89">
          <cell r="B89" t="str">
            <v>Canada</v>
          </cell>
          <cell r="C89" t="str">
            <v>CA</v>
          </cell>
          <cell r="D89">
            <v>450</v>
          </cell>
          <cell r="E89">
            <v>300</v>
          </cell>
          <cell r="F89">
            <v>250</v>
          </cell>
          <cell r="G89">
            <v>125</v>
          </cell>
          <cell r="H89">
            <v>269</v>
          </cell>
        </row>
        <row r="90">
          <cell r="B90" t="str">
            <v>Cape Verde</v>
          </cell>
          <cell r="C90" t="str">
            <v>CV</v>
          </cell>
          <cell r="D90">
            <v>450</v>
          </cell>
          <cell r="E90">
            <v>300</v>
          </cell>
          <cell r="F90">
            <v>250</v>
          </cell>
          <cell r="G90">
            <v>125</v>
          </cell>
          <cell r="H90">
            <v>196</v>
          </cell>
        </row>
        <row r="91">
          <cell r="B91" t="str">
            <v>Central African Republic</v>
          </cell>
          <cell r="C91" t="str">
            <v>CF</v>
          </cell>
          <cell r="D91">
            <v>450</v>
          </cell>
          <cell r="E91">
            <v>300</v>
          </cell>
          <cell r="F91">
            <v>250</v>
          </cell>
          <cell r="G91">
            <v>125</v>
          </cell>
          <cell r="H91">
            <v>116</v>
          </cell>
        </row>
        <row r="92">
          <cell r="B92" t="str">
            <v>Chad</v>
          </cell>
          <cell r="C92" t="str">
            <v>TD</v>
          </cell>
          <cell r="D92">
            <v>450</v>
          </cell>
          <cell r="E92">
            <v>300</v>
          </cell>
          <cell r="F92">
            <v>250</v>
          </cell>
          <cell r="G92">
            <v>125</v>
          </cell>
          <cell r="H92">
            <v>259</v>
          </cell>
        </row>
        <row r="93">
          <cell r="B93" t="str">
            <v>Chile</v>
          </cell>
          <cell r="C93" t="str">
            <v>CL</v>
          </cell>
          <cell r="D93">
            <v>450</v>
          </cell>
          <cell r="E93">
            <v>300</v>
          </cell>
          <cell r="F93">
            <v>250</v>
          </cell>
          <cell r="G93">
            <v>125</v>
          </cell>
          <cell r="H93">
            <v>189</v>
          </cell>
        </row>
        <row r="94">
          <cell r="B94" t="str">
            <v>China</v>
          </cell>
          <cell r="C94" t="str">
            <v>CN</v>
          </cell>
          <cell r="D94">
            <v>450</v>
          </cell>
          <cell r="E94">
            <v>300</v>
          </cell>
          <cell r="F94">
            <v>250</v>
          </cell>
          <cell r="G94">
            <v>125</v>
          </cell>
          <cell r="H94">
            <v>198</v>
          </cell>
        </row>
        <row r="95">
          <cell r="B95" t="str">
            <v>Colombia</v>
          </cell>
          <cell r="C95" t="str">
            <v>CO</v>
          </cell>
          <cell r="D95">
            <v>450</v>
          </cell>
          <cell r="E95">
            <v>300</v>
          </cell>
          <cell r="F95">
            <v>250</v>
          </cell>
          <cell r="G95">
            <v>125</v>
          </cell>
          <cell r="H95">
            <v>219</v>
          </cell>
        </row>
        <row r="96">
          <cell r="B96" t="str">
            <v>Comoros</v>
          </cell>
          <cell r="C96" t="str">
            <v>KM</v>
          </cell>
          <cell r="D96">
            <v>450</v>
          </cell>
          <cell r="E96">
            <v>300</v>
          </cell>
          <cell r="F96">
            <v>250</v>
          </cell>
          <cell r="G96">
            <v>125</v>
          </cell>
          <cell r="H96">
            <v>157</v>
          </cell>
        </row>
        <row r="97">
          <cell r="B97" t="str">
            <v>Congo</v>
          </cell>
          <cell r="C97" t="str">
            <v>CG</v>
          </cell>
          <cell r="D97">
            <v>450</v>
          </cell>
          <cell r="E97">
            <v>300</v>
          </cell>
          <cell r="F97">
            <v>250</v>
          </cell>
          <cell r="G97">
            <v>125</v>
          </cell>
          <cell r="H97">
            <v>222</v>
          </cell>
        </row>
        <row r="98">
          <cell r="B98" t="str">
            <v>Congo, The Democratic Republic Of The</v>
          </cell>
          <cell r="C98" t="str">
            <v>CD</v>
          </cell>
          <cell r="D98">
            <v>450</v>
          </cell>
          <cell r="E98">
            <v>300</v>
          </cell>
          <cell r="F98">
            <v>250</v>
          </cell>
          <cell r="G98">
            <v>125</v>
          </cell>
          <cell r="H98">
            <v>316</v>
          </cell>
        </row>
        <row r="99">
          <cell r="B99" t="str">
            <v>Cook Islands</v>
          </cell>
          <cell r="C99" t="str">
            <v>CK</v>
          </cell>
          <cell r="D99">
            <v>450</v>
          </cell>
          <cell r="E99">
            <v>300</v>
          </cell>
          <cell r="F99">
            <v>250</v>
          </cell>
          <cell r="G99">
            <v>125</v>
          </cell>
          <cell r="H99">
            <v>226</v>
          </cell>
        </row>
        <row r="100">
          <cell r="B100" t="str">
            <v>Costa Rica</v>
          </cell>
          <cell r="C100" t="str">
            <v>CR</v>
          </cell>
          <cell r="D100">
            <v>450</v>
          </cell>
          <cell r="E100">
            <v>300</v>
          </cell>
          <cell r="F100">
            <v>250</v>
          </cell>
          <cell r="G100">
            <v>125</v>
          </cell>
          <cell r="H100">
            <v>189</v>
          </cell>
        </row>
        <row r="101">
          <cell r="B101" t="str">
            <v>Côte D'ivoire</v>
          </cell>
          <cell r="C101" t="str">
            <v>CI</v>
          </cell>
          <cell r="D101">
            <v>450</v>
          </cell>
          <cell r="E101">
            <v>300</v>
          </cell>
          <cell r="F101">
            <v>250</v>
          </cell>
          <cell r="G101">
            <v>125</v>
          </cell>
          <cell r="H101">
            <v>273</v>
          </cell>
        </row>
        <row r="102">
          <cell r="B102" t="str">
            <v>Cuba</v>
          </cell>
          <cell r="C102" t="str">
            <v>CU</v>
          </cell>
          <cell r="D102">
            <v>450</v>
          </cell>
          <cell r="E102">
            <v>300</v>
          </cell>
          <cell r="F102">
            <v>250</v>
          </cell>
          <cell r="G102">
            <v>125</v>
          </cell>
          <cell r="H102">
            <v>155</v>
          </cell>
        </row>
        <row r="103">
          <cell r="B103" t="str">
            <v>Djibouti</v>
          </cell>
          <cell r="C103" t="str">
            <v>DJ</v>
          </cell>
          <cell r="D103">
            <v>450</v>
          </cell>
          <cell r="E103">
            <v>300</v>
          </cell>
          <cell r="F103">
            <v>250</v>
          </cell>
          <cell r="G103">
            <v>125</v>
          </cell>
          <cell r="H103">
            <v>175</v>
          </cell>
        </row>
        <row r="104">
          <cell r="B104" t="str">
            <v>Dominica</v>
          </cell>
          <cell r="C104" t="str">
            <v>DM</v>
          </cell>
          <cell r="D104">
            <v>450</v>
          </cell>
          <cell r="E104">
            <v>300</v>
          </cell>
          <cell r="F104">
            <v>250</v>
          </cell>
          <cell r="G104">
            <v>125</v>
          </cell>
          <cell r="H104">
            <v>212</v>
          </cell>
        </row>
        <row r="105">
          <cell r="B105" t="str">
            <v>Dominican Republic</v>
          </cell>
          <cell r="C105" t="str">
            <v>DO</v>
          </cell>
          <cell r="D105">
            <v>450</v>
          </cell>
          <cell r="E105">
            <v>300</v>
          </cell>
          <cell r="F105">
            <v>250</v>
          </cell>
          <cell r="G105">
            <v>125</v>
          </cell>
          <cell r="H105">
            <v>185</v>
          </cell>
        </row>
        <row r="106">
          <cell r="B106" t="str">
            <v>Ecuador</v>
          </cell>
          <cell r="C106" t="str">
            <v>EC</v>
          </cell>
          <cell r="D106">
            <v>450</v>
          </cell>
          <cell r="E106">
            <v>300</v>
          </cell>
          <cell r="F106">
            <v>250</v>
          </cell>
          <cell r="G106">
            <v>125</v>
          </cell>
          <cell r="H106">
            <v>162</v>
          </cell>
        </row>
        <row r="107">
          <cell r="B107" t="str">
            <v>Egypt</v>
          </cell>
          <cell r="C107" t="str">
            <v>EG</v>
          </cell>
          <cell r="D107">
            <v>450</v>
          </cell>
          <cell r="E107">
            <v>300</v>
          </cell>
          <cell r="F107">
            <v>250</v>
          </cell>
          <cell r="G107">
            <v>125</v>
          </cell>
          <cell r="H107">
            <v>209</v>
          </cell>
        </row>
        <row r="108">
          <cell r="B108" t="str">
            <v>El Salvador</v>
          </cell>
          <cell r="C108" t="str">
            <v>SV</v>
          </cell>
          <cell r="D108">
            <v>450</v>
          </cell>
          <cell r="E108">
            <v>300</v>
          </cell>
          <cell r="F108">
            <v>250</v>
          </cell>
          <cell r="G108">
            <v>125</v>
          </cell>
          <cell r="H108">
            <v>174</v>
          </cell>
        </row>
        <row r="109">
          <cell r="B109" t="str">
            <v>Equatorial Guinea</v>
          </cell>
          <cell r="C109" t="str">
            <v>GQ</v>
          </cell>
          <cell r="D109">
            <v>450</v>
          </cell>
          <cell r="E109">
            <v>300</v>
          </cell>
          <cell r="F109">
            <v>250</v>
          </cell>
          <cell r="G109">
            <v>125</v>
          </cell>
          <cell r="H109">
            <v>212</v>
          </cell>
        </row>
        <row r="110">
          <cell r="B110" t="str">
            <v>Eritrea</v>
          </cell>
          <cell r="C110" t="str">
            <v>ER</v>
          </cell>
          <cell r="D110">
            <v>450</v>
          </cell>
          <cell r="E110">
            <v>300</v>
          </cell>
          <cell r="F110">
            <v>250</v>
          </cell>
          <cell r="G110">
            <v>125</v>
          </cell>
          <cell r="H110">
            <v>170</v>
          </cell>
        </row>
        <row r="111">
          <cell r="B111" t="str">
            <v>Ethiopia</v>
          </cell>
          <cell r="C111" t="str">
            <v>ET</v>
          </cell>
          <cell r="D111">
            <v>450</v>
          </cell>
          <cell r="E111">
            <v>300</v>
          </cell>
          <cell r="F111">
            <v>250</v>
          </cell>
          <cell r="G111">
            <v>125</v>
          </cell>
          <cell r="H111">
            <v>278</v>
          </cell>
        </row>
        <row r="112">
          <cell r="B112" t="str">
            <v>Fiji</v>
          </cell>
          <cell r="C112" t="str">
            <v>FJ</v>
          </cell>
          <cell r="D112">
            <v>450</v>
          </cell>
          <cell r="E112">
            <v>300</v>
          </cell>
          <cell r="F112">
            <v>250</v>
          </cell>
          <cell r="G112">
            <v>125</v>
          </cell>
          <cell r="H112">
            <v>96</v>
          </cell>
        </row>
        <row r="113">
          <cell r="B113" t="str">
            <v>Gabon</v>
          </cell>
          <cell r="C113" t="str">
            <v>GA</v>
          </cell>
          <cell r="D113">
            <v>450</v>
          </cell>
          <cell r="E113">
            <v>300</v>
          </cell>
          <cell r="F113">
            <v>250</v>
          </cell>
          <cell r="G113">
            <v>125</v>
          </cell>
          <cell r="H113">
            <v>205</v>
          </cell>
        </row>
        <row r="114">
          <cell r="B114" t="str">
            <v>Gambia</v>
          </cell>
          <cell r="C114" t="str">
            <v>GM</v>
          </cell>
          <cell r="D114">
            <v>450</v>
          </cell>
          <cell r="E114">
            <v>300</v>
          </cell>
          <cell r="F114">
            <v>250</v>
          </cell>
          <cell r="G114">
            <v>125</v>
          </cell>
          <cell r="H114">
            <v>184</v>
          </cell>
        </row>
        <row r="115">
          <cell r="B115" t="str">
            <v>Georgia</v>
          </cell>
          <cell r="C115" t="str">
            <v>GE</v>
          </cell>
          <cell r="D115">
            <v>450</v>
          </cell>
          <cell r="E115">
            <v>300</v>
          </cell>
          <cell r="F115">
            <v>250</v>
          </cell>
          <cell r="G115">
            <v>125</v>
          </cell>
          <cell r="H115">
            <v>247</v>
          </cell>
        </row>
        <row r="116">
          <cell r="B116" t="str">
            <v>Ghana</v>
          </cell>
          <cell r="C116" t="str">
            <v>GH</v>
          </cell>
          <cell r="D116">
            <v>450</v>
          </cell>
          <cell r="E116">
            <v>300</v>
          </cell>
          <cell r="F116">
            <v>250</v>
          </cell>
          <cell r="G116">
            <v>125</v>
          </cell>
          <cell r="H116">
            <v>259</v>
          </cell>
        </row>
        <row r="117">
          <cell r="B117" t="str">
            <v>Grenada</v>
          </cell>
          <cell r="C117" t="str">
            <v>GD</v>
          </cell>
          <cell r="D117">
            <v>450</v>
          </cell>
          <cell r="E117">
            <v>300</v>
          </cell>
          <cell r="F117">
            <v>250</v>
          </cell>
          <cell r="G117">
            <v>125</v>
          </cell>
          <cell r="H117">
            <v>200</v>
          </cell>
        </row>
        <row r="118">
          <cell r="B118" t="str">
            <v>Guam</v>
          </cell>
          <cell r="C118" t="str">
            <v>GU</v>
          </cell>
          <cell r="D118">
            <v>450</v>
          </cell>
          <cell r="E118">
            <v>300</v>
          </cell>
          <cell r="F118">
            <v>250</v>
          </cell>
          <cell r="G118">
            <v>125</v>
          </cell>
          <cell r="H118">
            <v>258</v>
          </cell>
        </row>
        <row r="119">
          <cell r="B119" t="str">
            <v>Guatemala</v>
          </cell>
          <cell r="C119" t="str">
            <v>GT</v>
          </cell>
          <cell r="D119">
            <v>450</v>
          </cell>
          <cell r="E119">
            <v>300</v>
          </cell>
          <cell r="F119">
            <v>250</v>
          </cell>
          <cell r="G119">
            <v>125</v>
          </cell>
          <cell r="H119">
            <v>160</v>
          </cell>
        </row>
        <row r="120">
          <cell r="B120" t="str">
            <v>Guinea</v>
          </cell>
          <cell r="C120" t="str">
            <v>GN</v>
          </cell>
          <cell r="D120">
            <v>450</v>
          </cell>
          <cell r="E120">
            <v>300</v>
          </cell>
          <cell r="F120">
            <v>250</v>
          </cell>
          <cell r="G120">
            <v>125</v>
          </cell>
          <cell r="H120">
            <v>193</v>
          </cell>
        </row>
        <row r="121">
          <cell r="B121" t="str">
            <v>Guinea-Bissau</v>
          </cell>
          <cell r="C121" t="str">
            <v>GW</v>
          </cell>
          <cell r="D121">
            <v>450</v>
          </cell>
          <cell r="E121">
            <v>300</v>
          </cell>
          <cell r="F121">
            <v>250</v>
          </cell>
          <cell r="G121">
            <v>125</v>
          </cell>
          <cell r="H121">
            <v>193</v>
          </cell>
        </row>
        <row r="122">
          <cell r="B122" t="str">
            <v>Guyana</v>
          </cell>
          <cell r="C122" t="str">
            <v>GY</v>
          </cell>
          <cell r="D122">
            <v>450</v>
          </cell>
          <cell r="E122">
            <v>300</v>
          </cell>
          <cell r="F122">
            <v>250</v>
          </cell>
          <cell r="G122">
            <v>125</v>
          </cell>
          <cell r="H122">
            <v>168</v>
          </cell>
        </row>
        <row r="123">
          <cell r="B123" t="str">
            <v>Haiti</v>
          </cell>
          <cell r="C123" t="str">
            <v>HT</v>
          </cell>
          <cell r="D123">
            <v>450</v>
          </cell>
          <cell r="E123">
            <v>300</v>
          </cell>
          <cell r="F123">
            <v>250</v>
          </cell>
          <cell r="G123">
            <v>125</v>
          </cell>
          <cell r="H123">
            <v>200</v>
          </cell>
        </row>
        <row r="124">
          <cell r="B124" t="str">
            <v>Honduras</v>
          </cell>
          <cell r="C124" t="str">
            <v>HN</v>
          </cell>
          <cell r="D124">
            <v>450</v>
          </cell>
          <cell r="E124">
            <v>300</v>
          </cell>
          <cell r="F124">
            <v>250</v>
          </cell>
          <cell r="G124">
            <v>125</v>
          </cell>
          <cell r="H124">
            <v>154</v>
          </cell>
        </row>
        <row r="125">
          <cell r="B125" t="str">
            <v>Hong Kong</v>
          </cell>
          <cell r="C125" t="str">
            <v>HK</v>
          </cell>
          <cell r="D125">
            <v>450</v>
          </cell>
          <cell r="E125">
            <v>300</v>
          </cell>
          <cell r="F125">
            <v>250</v>
          </cell>
          <cell r="G125">
            <v>125</v>
          </cell>
          <cell r="H125">
            <v>321</v>
          </cell>
        </row>
        <row r="126">
          <cell r="B126" t="str">
            <v>India</v>
          </cell>
          <cell r="C126" t="str">
            <v>IN</v>
          </cell>
          <cell r="D126">
            <v>450</v>
          </cell>
          <cell r="E126">
            <v>300</v>
          </cell>
          <cell r="F126">
            <v>250</v>
          </cell>
          <cell r="G126">
            <v>125</v>
          </cell>
          <cell r="H126">
            <v>296</v>
          </cell>
        </row>
        <row r="127">
          <cell r="B127" t="str">
            <v>Indonesia</v>
          </cell>
          <cell r="C127" t="str">
            <v>ID</v>
          </cell>
          <cell r="D127">
            <v>450</v>
          </cell>
          <cell r="E127">
            <v>300</v>
          </cell>
          <cell r="F127">
            <v>250</v>
          </cell>
          <cell r="G127">
            <v>125</v>
          </cell>
          <cell r="H127">
            <v>119</v>
          </cell>
        </row>
        <row r="128">
          <cell r="B128" t="str">
            <v>Iran, Islamic Republic Of</v>
          </cell>
          <cell r="C128" t="str">
            <v>IR</v>
          </cell>
          <cell r="D128">
            <v>450</v>
          </cell>
          <cell r="E128">
            <v>300</v>
          </cell>
          <cell r="F128">
            <v>250</v>
          </cell>
          <cell r="G128">
            <v>125</v>
          </cell>
          <cell r="H128">
            <v>196</v>
          </cell>
        </row>
        <row r="129">
          <cell r="B129" t="str">
            <v>Iraq</v>
          </cell>
          <cell r="C129" t="str">
            <v>IQ</v>
          </cell>
          <cell r="D129">
            <v>450</v>
          </cell>
          <cell r="E129">
            <v>300</v>
          </cell>
          <cell r="F129">
            <v>250</v>
          </cell>
          <cell r="G129">
            <v>125</v>
          </cell>
          <cell r="H129">
            <v>293</v>
          </cell>
        </row>
        <row r="130">
          <cell r="B130" t="str">
            <v>Israel</v>
          </cell>
          <cell r="C130" t="str">
            <v>IL</v>
          </cell>
          <cell r="D130">
            <v>450</v>
          </cell>
          <cell r="E130">
            <v>300</v>
          </cell>
          <cell r="F130">
            <v>250</v>
          </cell>
          <cell r="G130">
            <v>125</v>
          </cell>
          <cell r="H130">
            <v>333</v>
          </cell>
        </row>
        <row r="131">
          <cell r="B131" t="str">
            <v>Jamaica</v>
          </cell>
          <cell r="C131" t="str">
            <v>JM</v>
          </cell>
          <cell r="D131">
            <v>450</v>
          </cell>
          <cell r="E131">
            <v>300</v>
          </cell>
          <cell r="F131">
            <v>250</v>
          </cell>
          <cell r="G131">
            <v>125</v>
          </cell>
          <cell r="H131">
            <v>161</v>
          </cell>
        </row>
        <row r="132">
          <cell r="B132" t="str">
            <v>Japan</v>
          </cell>
          <cell r="C132" t="str">
            <v>JP</v>
          </cell>
          <cell r="D132">
            <v>450</v>
          </cell>
          <cell r="E132">
            <v>300</v>
          </cell>
          <cell r="F132">
            <v>250</v>
          </cell>
          <cell r="G132">
            <v>125</v>
          </cell>
          <cell r="H132">
            <v>286</v>
          </cell>
        </row>
        <row r="133">
          <cell r="B133" t="str">
            <v>Jordan</v>
          </cell>
          <cell r="C133" t="str">
            <v>JO</v>
          </cell>
          <cell r="D133">
            <v>450</v>
          </cell>
          <cell r="E133">
            <v>300</v>
          </cell>
          <cell r="F133">
            <v>250</v>
          </cell>
          <cell r="G133">
            <v>125</v>
          </cell>
          <cell r="H133">
            <v>193</v>
          </cell>
        </row>
        <row r="134">
          <cell r="B134" t="str">
            <v>Kazakhstan</v>
          </cell>
          <cell r="C134" t="str">
            <v>KZ</v>
          </cell>
          <cell r="D134">
            <v>450</v>
          </cell>
          <cell r="E134">
            <v>300</v>
          </cell>
          <cell r="F134">
            <v>250</v>
          </cell>
          <cell r="G134">
            <v>125</v>
          </cell>
          <cell r="H134">
            <v>266</v>
          </cell>
        </row>
        <row r="135">
          <cell r="B135" t="str">
            <v>Kenya</v>
          </cell>
          <cell r="C135" t="str">
            <v>KE</v>
          </cell>
          <cell r="D135">
            <v>450</v>
          </cell>
          <cell r="E135">
            <v>300</v>
          </cell>
          <cell r="F135">
            <v>250</v>
          </cell>
          <cell r="G135">
            <v>125</v>
          </cell>
          <cell r="H135">
            <v>230</v>
          </cell>
        </row>
        <row r="136">
          <cell r="B136" t="str">
            <v>Kiribati</v>
          </cell>
          <cell r="C136" t="str">
            <v>KI</v>
          </cell>
          <cell r="D136">
            <v>450</v>
          </cell>
          <cell r="E136">
            <v>300</v>
          </cell>
          <cell r="F136">
            <v>250</v>
          </cell>
          <cell r="G136">
            <v>125</v>
          </cell>
          <cell r="H136">
            <v>208</v>
          </cell>
        </row>
        <row r="137">
          <cell r="B137" t="str">
            <v>Korea, Democratic People's Republic Of</v>
          </cell>
          <cell r="C137" t="str">
            <v>KP</v>
          </cell>
          <cell r="D137">
            <v>450</v>
          </cell>
          <cell r="E137">
            <v>300</v>
          </cell>
          <cell r="F137">
            <v>250</v>
          </cell>
          <cell r="G137">
            <v>125</v>
          </cell>
          <cell r="H137">
            <v>171</v>
          </cell>
        </row>
        <row r="138">
          <cell r="B138" t="str">
            <v>Korea, Republic Of</v>
          </cell>
          <cell r="C138" t="str">
            <v>KR</v>
          </cell>
          <cell r="D138">
            <v>450</v>
          </cell>
          <cell r="E138">
            <v>300</v>
          </cell>
          <cell r="F138">
            <v>250</v>
          </cell>
          <cell r="G138">
            <v>125</v>
          </cell>
          <cell r="H138">
            <v>228</v>
          </cell>
        </row>
        <row r="139">
          <cell r="B139" t="str">
            <v>Kuwait</v>
          </cell>
          <cell r="C139" t="str">
            <v>KW</v>
          </cell>
          <cell r="D139">
            <v>450</v>
          </cell>
          <cell r="E139">
            <v>300</v>
          </cell>
          <cell r="F139">
            <v>250</v>
          </cell>
          <cell r="G139">
            <v>125</v>
          </cell>
          <cell r="H139">
            <v>293</v>
          </cell>
        </row>
        <row r="140">
          <cell r="B140" t="str">
            <v>Kyrgyzstan</v>
          </cell>
          <cell r="C140" t="str">
            <v>KG</v>
          </cell>
          <cell r="D140">
            <v>450</v>
          </cell>
          <cell r="E140">
            <v>300</v>
          </cell>
          <cell r="F140">
            <v>250</v>
          </cell>
          <cell r="G140">
            <v>125</v>
          </cell>
          <cell r="H140">
            <v>316</v>
          </cell>
        </row>
        <row r="141">
          <cell r="B141" t="str">
            <v>Lao People's Democratic Republic</v>
          </cell>
          <cell r="C141" t="str">
            <v>LA</v>
          </cell>
          <cell r="D141">
            <v>450</v>
          </cell>
          <cell r="E141">
            <v>300</v>
          </cell>
          <cell r="F141">
            <v>250</v>
          </cell>
          <cell r="G141">
            <v>125</v>
          </cell>
          <cell r="H141">
            <v>157</v>
          </cell>
        </row>
        <row r="142">
          <cell r="B142" t="str">
            <v>Lebanon</v>
          </cell>
          <cell r="C142" t="str">
            <v>LB</v>
          </cell>
          <cell r="D142">
            <v>450</v>
          </cell>
          <cell r="E142">
            <v>300</v>
          </cell>
          <cell r="F142">
            <v>250</v>
          </cell>
          <cell r="G142">
            <v>125</v>
          </cell>
          <cell r="H142">
            <v>230</v>
          </cell>
        </row>
        <row r="143">
          <cell r="B143" t="str">
            <v>Lesotho</v>
          </cell>
          <cell r="C143" t="str">
            <v>LS</v>
          </cell>
          <cell r="D143">
            <v>450</v>
          </cell>
          <cell r="E143">
            <v>300</v>
          </cell>
          <cell r="F143">
            <v>250</v>
          </cell>
          <cell r="G143">
            <v>125</v>
          </cell>
          <cell r="H143">
            <v>175</v>
          </cell>
        </row>
        <row r="144">
          <cell r="B144" t="str">
            <v>Liberia</v>
          </cell>
          <cell r="C144" t="str">
            <v>LR</v>
          </cell>
          <cell r="D144">
            <v>450</v>
          </cell>
          <cell r="E144">
            <v>300</v>
          </cell>
          <cell r="F144">
            <v>250</v>
          </cell>
          <cell r="G144">
            <v>125</v>
          </cell>
          <cell r="H144">
            <v>190</v>
          </cell>
        </row>
        <row r="145">
          <cell r="B145" t="str">
            <v>Libyan Arab Jamahiriya</v>
          </cell>
          <cell r="C145" t="str">
            <v>LY</v>
          </cell>
          <cell r="D145">
            <v>450</v>
          </cell>
          <cell r="E145">
            <v>300</v>
          </cell>
          <cell r="F145">
            <v>250</v>
          </cell>
          <cell r="G145">
            <v>125</v>
          </cell>
          <cell r="H145">
            <v>172</v>
          </cell>
        </row>
        <row r="146">
          <cell r="B146" t="str">
            <v>Macao</v>
          </cell>
          <cell r="C146" t="str">
            <v>MO</v>
          </cell>
          <cell r="D146">
            <v>450</v>
          </cell>
          <cell r="E146">
            <v>300</v>
          </cell>
          <cell r="F146">
            <v>250</v>
          </cell>
          <cell r="G146">
            <v>125</v>
          </cell>
          <cell r="H146">
            <v>192</v>
          </cell>
        </row>
        <row r="147">
          <cell r="B147" t="str">
            <v>Macedonia, The Former Yugoslav Republic Of</v>
          </cell>
          <cell r="C147" t="str">
            <v>MK</v>
          </cell>
          <cell r="D147">
            <v>450</v>
          </cell>
          <cell r="E147">
            <v>300</v>
          </cell>
          <cell r="F147">
            <v>250</v>
          </cell>
          <cell r="G147">
            <v>125</v>
          </cell>
          <cell r="H147">
            <v>157</v>
          </cell>
        </row>
        <row r="148">
          <cell r="B148" t="str">
            <v>Madagascar</v>
          </cell>
          <cell r="C148" t="str">
            <v>MG</v>
          </cell>
          <cell r="D148">
            <v>450</v>
          </cell>
          <cell r="E148">
            <v>300</v>
          </cell>
          <cell r="F148">
            <v>250</v>
          </cell>
          <cell r="G148">
            <v>125</v>
          </cell>
          <cell r="H148">
            <v>207</v>
          </cell>
        </row>
        <row r="149">
          <cell r="B149" t="str">
            <v>Malawi</v>
          </cell>
          <cell r="C149" t="str">
            <v>MW</v>
          </cell>
          <cell r="D149">
            <v>450</v>
          </cell>
          <cell r="E149">
            <v>300</v>
          </cell>
          <cell r="F149">
            <v>250</v>
          </cell>
          <cell r="G149">
            <v>125</v>
          </cell>
          <cell r="H149">
            <v>193</v>
          </cell>
        </row>
        <row r="150">
          <cell r="B150" t="str">
            <v>Malaysia</v>
          </cell>
          <cell r="C150" t="str">
            <v>MY</v>
          </cell>
          <cell r="D150">
            <v>450</v>
          </cell>
          <cell r="E150">
            <v>300</v>
          </cell>
          <cell r="F150">
            <v>250</v>
          </cell>
          <cell r="G150">
            <v>125</v>
          </cell>
          <cell r="H150">
            <v>175</v>
          </cell>
        </row>
        <row r="151">
          <cell r="B151" t="str">
            <v>Maldives</v>
          </cell>
          <cell r="C151" t="str">
            <v>MV</v>
          </cell>
          <cell r="D151">
            <v>450</v>
          </cell>
          <cell r="E151">
            <v>300</v>
          </cell>
          <cell r="F151">
            <v>250</v>
          </cell>
          <cell r="G151">
            <v>125</v>
          </cell>
          <cell r="H151">
            <v>219</v>
          </cell>
        </row>
        <row r="152">
          <cell r="B152" t="str">
            <v>Mali</v>
          </cell>
          <cell r="C152" t="str">
            <v>ML</v>
          </cell>
          <cell r="D152">
            <v>450</v>
          </cell>
          <cell r="E152">
            <v>300</v>
          </cell>
          <cell r="F152">
            <v>250</v>
          </cell>
          <cell r="G152">
            <v>125</v>
          </cell>
          <cell r="H152">
            <v>243</v>
          </cell>
        </row>
        <row r="153">
          <cell r="B153" t="str">
            <v>Marshall Islands</v>
          </cell>
          <cell r="C153" t="str">
            <v>MH</v>
          </cell>
          <cell r="D153">
            <v>450</v>
          </cell>
          <cell r="E153">
            <v>300</v>
          </cell>
          <cell r="F153">
            <v>250</v>
          </cell>
          <cell r="G153">
            <v>125</v>
          </cell>
          <cell r="H153">
            <v>166</v>
          </cell>
        </row>
        <row r="154">
          <cell r="B154" t="str">
            <v>Mauritania</v>
          </cell>
          <cell r="C154" t="str">
            <v>MR</v>
          </cell>
          <cell r="D154">
            <v>450</v>
          </cell>
          <cell r="E154">
            <v>300</v>
          </cell>
          <cell r="F154">
            <v>250</v>
          </cell>
          <cell r="G154">
            <v>125</v>
          </cell>
          <cell r="H154">
            <v>177</v>
          </cell>
        </row>
        <row r="155">
          <cell r="B155" t="str">
            <v>Mauritius</v>
          </cell>
          <cell r="C155" t="str">
            <v>MU</v>
          </cell>
          <cell r="D155">
            <v>450</v>
          </cell>
          <cell r="E155">
            <v>300</v>
          </cell>
          <cell r="F155">
            <v>250</v>
          </cell>
          <cell r="G155">
            <v>125</v>
          </cell>
          <cell r="H155">
            <v>188</v>
          </cell>
        </row>
        <row r="156">
          <cell r="B156" t="str">
            <v>Mexico</v>
          </cell>
          <cell r="C156" t="str">
            <v>MX</v>
          </cell>
          <cell r="D156">
            <v>450</v>
          </cell>
          <cell r="E156">
            <v>300</v>
          </cell>
          <cell r="F156">
            <v>250</v>
          </cell>
          <cell r="G156">
            <v>125</v>
          </cell>
          <cell r="H156">
            <v>253</v>
          </cell>
        </row>
        <row r="157">
          <cell r="B157" t="str">
            <v>Micronesia, Federated States Of</v>
          </cell>
          <cell r="C157" t="str">
            <v>FM</v>
          </cell>
          <cell r="D157">
            <v>450</v>
          </cell>
          <cell r="E157">
            <v>300</v>
          </cell>
          <cell r="F157">
            <v>250</v>
          </cell>
          <cell r="G157">
            <v>125</v>
          </cell>
          <cell r="H157">
            <v>165</v>
          </cell>
        </row>
        <row r="158">
          <cell r="B158" t="str">
            <v>Moldova, Republic Of</v>
          </cell>
          <cell r="C158" t="str">
            <v>MD</v>
          </cell>
          <cell r="D158">
            <v>450</v>
          </cell>
          <cell r="E158">
            <v>300</v>
          </cell>
          <cell r="F158">
            <v>250</v>
          </cell>
          <cell r="G158">
            <v>125</v>
          </cell>
          <cell r="H158">
            <v>160</v>
          </cell>
        </row>
        <row r="159">
          <cell r="B159" t="str">
            <v>Monaco</v>
          </cell>
          <cell r="C159" t="str">
            <v>MC</v>
          </cell>
          <cell r="D159">
            <v>450</v>
          </cell>
          <cell r="E159">
            <v>300</v>
          </cell>
          <cell r="F159">
            <v>250</v>
          </cell>
          <cell r="G159">
            <v>125</v>
          </cell>
          <cell r="H159">
            <v>288</v>
          </cell>
        </row>
        <row r="160">
          <cell r="B160" t="str">
            <v>Mongolia</v>
          </cell>
          <cell r="C160" t="str">
            <v>MN</v>
          </cell>
          <cell r="D160">
            <v>450</v>
          </cell>
          <cell r="E160">
            <v>300</v>
          </cell>
          <cell r="F160">
            <v>250</v>
          </cell>
          <cell r="G160">
            <v>125</v>
          </cell>
          <cell r="H160">
            <v>128</v>
          </cell>
        </row>
        <row r="161">
          <cell r="B161" t="str">
            <v>Montenegro</v>
          </cell>
          <cell r="C161" t="str">
            <v>ME</v>
          </cell>
          <cell r="D161">
            <v>450</v>
          </cell>
          <cell r="E161">
            <v>300</v>
          </cell>
          <cell r="F161">
            <v>250</v>
          </cell>
          <cell r="G161">
            <v>125</v>
          </cell>
          <cell r="H161">
            <v>161</v>
          </cell>
        </row>
        <row r="162">
          <cell r="B162" t="str">
            <v>Morocco</v>
          </cell>
          <cell r="C162" t="str">
            <v>MA</v>
          </cell>
          <cell r="D162">
            <v>450</v>
          </cell>
          <cell r="E162">
            <v>300</v>
          </cell>
          <cell r="F162">
            <v>250</v>
          </cell>
          <cell r="G162">
            <v>125</v>
          </cell>
          <cell r="H162">
            <v>200</v>
          </cell>
        </row>
        <row r="163">
          <cell r="B163" t="str">
            <v>Mozambique</v>
          </cell>
          <cell r="C163" t="str">
            <v>MZ</v>
          </cell>
          <cell r="D163">
            <v>450</v>
          </cell>
          <cell r="E163">
            <v>300</v>
          </cell>
          <cell r="F163">
            <v>250</v>
          </cell>
          <cell r="G163">
            <v>125</v>
          </cell>
          <cell r="H163">
            <v>144</v>
          </cell>
        </row>
        <row r="164">
          <cell r="B164" t="str">
            <v>Myanmar</v>
          </cell>
          <cell r="C164" t="str">
            <v>MM</v>
          </cell>
          <cell r="D164">
            <v>450</v>
          </cell>
          <cell r="E164">
            <v>300</v>
          </cell>
          <cell r="F164">
            <v>250</v>
          </cell>
          <cell r="G164">
            <v>125</v>
          </cell>
          <cell r="H164">
            <v>80</v>
          </cell>
        </row>
        <row r="165">
          <cell r="B165" t="str">
            <v>Namibia</v>
          </cell>
          <cell r="C165" t="str">
            <v>NA</v>
          </cell>
          <cell r="D165">
            <v>450</v>
          </cell>
          <cell r="E165">
            <v>300</v>
          </cell>
          <cell r="F165">
            <v>250</v>
          </cell>
          <cell r="G165">
            <v>125</v>
          </cell>
          <cell r="H165">
            <v>125</v>
          </cell>
        </row>
        <row r="166">
          <cell r="B166" t="str">
            <v>Nauru</v>
          </cell>
          <cell r="C166" t="str">
            <v>NR</v>
          </cell>
          <cell r="D166">
            <v>450</v>
          </cell>
          <cell r="E166">
            <v>300</v>
          </cell>
          <cell r="F166">
            <v>250</v>
          </cell>
          <cell r="G166">
            <v>125</v>
          </cell>
          <cell r="H166">
            <v>155</v>
          </cell>
        </row>
        <row r="167">
          <cell r="B167" t="str">
            <v>Nepal</v>
          </cell>
          <cell r="C167" t="str">
            <v>NP</v>
          </cell>
          <cell r="D167">
            <v>450</v>
          </cell>
          <cell r="E167">
            <v>300</v>
          </cell>
          <cell r="F167">
            <v>250</v>
          </cell>
          <cell r="G167">
            <v>125</v>
          </cell>
          <cell r="H167">
            <v>116</v>
          </cell>
        </row>
        <row r="168">
          <cell r="B168" t="str">
            <v>New Zealand</v>
          </cell>
          <cell r="C168" t="str">
            <v>NZ</v>
          </cell>
          <cell r="D168">
            <v>450</v>
          </cell>
          <cell r="E168">
            <v>300</v>
          </cell>
          <cell r="F168">
            <v>250</v>
          </cell>
          <cell r="G168">
            <v>125</v>
          </cell>
          <cell r="H168">
            <v>219</v>
          </cell>
        </row>
        <row r="169">
          <cell r="B169" t="str">
            <v>Nicaragua</v>
          </cell>
          <cell r="C169" t="str">
            <v>NI</v>
          </cell>
          <cell r="D169">
            <v>450</v>
          </cell>
          <cell r="E169">
            <v>300</v>
          </cell>
          <cell r="F169">
            <v>250</v>
          </cell>
          <cell r="G169">
            <v>125</v>
          </cell>
          <cell r="H169">
            <v>150</v>
          </cell>
        </row>
        <row r="170">
          <cell r="B170" t="str">
            <v>Niger</v>
          </cell>
          <cell r="C170" t="str">
            <v>NE</v>
          </cell>
          <cell r="D170">
            <v>450</v>
          </cell>
          <cell r="E170">
            <v>300</v>
          </cell>
          <cell r="F170">
            <v>250</v>
          </cell>
          <cell r="G170">
            <v>125</v>
          </cell>
          <cell r="H170">
            <v>182</v>
          </cell>
        </row>
        <row r="171">
          <cell r="B171" t="str">
            <v>Nigeria</v>
          </cell>
          <cell r="C171" t="str">
            <v>NG</v>
          </cell>
          <cell r="D171">
            <v>450</v>
          </cell>
          <cell r="E171">
            <v>300</v>
          </cell>
          <cell r="F171">
            <v>250</v>
          </cell>
          <cell r="G171">
            <v>125</v>
          </cell>
          <cell r="H171">
            <v>250</v>
          </cell>
        </row>
        <row r="172">
          <cell r="B172" t="str">
            <v>Niue</v>
          </cell>
          <cell r="C172" t="str">
            <v>NU</v>
          </cell>
          <cell r="D172">
            <v>450</v>
          </cell>
          <cell r="E172">
            <v>300</v>
          </cell>
          <cell r="F172">
            <v>250</v>
          </cell>
          <cell r="G172">
            <v>125</v>
          </cell>
          <cell r="H172">
            <v>175</v>
          </cell>
        </row>
        <row r="173">
          <cell r="B173" t="str">
            <v>Oman</v>
          </cell>
          <cell r="C173" t="str">
            <v>OM</v>
          </cell>
          <cell r="D173">
            <v>450</v>
          </cell>
          <cell r="E173">
            <v>300</v>
          </cell>
          <cell r="F173">
            <v>250</v>
          </cell>
          <cell r="G173">
            <v>125</v>
          </cell>
          <cell r="H173">
            <v>245</v>
          </cell>
        </row>
        <row r="174">
          <cell r="B174" t="str">
            <v>Pakistan</v>
          </cell>
          <cell r="C174" t="str">
            <v>PK</v>
          </cell>
          <cell r="D174">
            <v>450</v>
          </cell>
          <cell r="E174">
            <v>300</v>
          </cell>
          <cell r="F174">
            <v>250</v>
          </cell>
          <cell r="G174">
            <v>125</v>
          </cell>
          <cell r="H174">
            <v>264</v>
          </cell>
        </row>
        <row r="175">
          <cell r="B175" t="str">
            <v>Palau</v>
          </cell>
          <cell r="C175" t="str">
            <v>PW</v>
          </cell>
          <cell r="D175">
            <v>450</v>
          </cell>
          <cell r="E175">
            <v>300</v>
          </cell>
          <cell r="F175">
            <v>250</v>
          </cell>
          <cell r="G175">
            <v>125</v>
          </cell>
          <cell r="H175">
            <v>191</v>
          </cell>
        </row>
        <row r="176">
          <cell r="B176" t="str">
            <v>Palestinian Territory, Occupied</v>
          </cell>
          <cell r="C176" t="str">
            <v>PS</v>
          </cell>
          <cell r="D176">
            <v>450</v>
          </cell>
          <cell r="E176">
            <v>300</v>
          </cell>
          <cell r="F176">
            <v>250</v>
          </cell>
          <cell r="G176">
            <v>125</v>
          </cell>
          <cell r="H176">
            <v>159</v>
          </cell>
        </row>
        <row r="177">
          <cell r="B177" t="str">
            <v>Panama</v>
          </cell>
          <cell r="C177" t="str">
            <v>PA</v>
          </cell>
          <cell r="D177">
            <v>450</v>
          </cell>
          <cell r="E177">
            <v>300</v>
          </cell>
          <cell r="F177">
            <v>250</v>
          </cell>
          <cell r="G177">
            <v>125</v>
          </cell>
          <cell r="H177">
            <v>187</v>
          </cell>
        </row>
        <row r="178">
          <cell r="B178" t="str">
            <v>Papua New Guinea</v>
          </cell>
          <cell r="C178" t="str">
            <v>PG</v>
          </cell>
          <cell r="D178">
            <v>450</v>
          </cell>
          <cell r="E178">
            <v>300</v>
          </cell>
          <cell r="F178">
            <v>250</v>
          </cell>
          <cell r="G178">
            <v>125</v>
          </cell>
          <cell r="H178">
            <v>273</v>
          </cell>
        </row>
        <row r="179">
          <cell r="B179" t="str">
            <v>Paraguay</v>
          </cell>
          <cell r="C179" t="str">
            <v>PY</v>
          </cell>
          <cell r="D179">
            <v>450</v>
          </cell>
          <cell r="E179">
            <v>300</v>
          </cell>
          <cell r="F179">
            <v>250</v>
          </cell>
          <cell r="G179">
            <v>125</v>
          </cell>
          <cell r="H179">
            <v>165</v>
          </cell>
        </row>
        <row r="180">
          <cell r="B180" t="str">
            <v>Peru</v>
          </cell>
          <cell r="C180" t="str">
            <v>PE</v>
          </cell>
          <cell r="D180">
            <v>450</v>
          </cell>
          <cell r="E180">
            <v>300</v>
          </cell>
          <cell r="F180">
            <v>250</v>
          </cell>
          <cell r="G180">
            <v>125</v>
          </cell>
          <cell r="H180">
            <v>192</v>
          </cell>
        </row>
        <row r="181">
          <cell r="B181" t="str">
            <v>Philippines</v>
          </cell>
          <cell r="C181" t="str">
            <v>PH</v>
          </cell>
          <cell r="D181">
            <v>450</v>
          </cell>
          <cell r="E181">
            <v>300</v>
          </cell>
          <cell r="F181">
            <v>250</v>
          </cell>
          <cell r="G181">
            <v>125</v>
          </cell>
          <cell r="H181">
            <v>176</v>
          </cell>
        </row>
        <row r="182">
          <cell r="B182" t="str">
            <v>Puerto Rico</v>
          </cell>
          <cell r="C182" t="str">
            <v>PR</v>
          </cell>
          <cell r="D182">
            <v>450</v>
          </cell>
          <cell r="E182">
            <v>300</v>
          </cell>
          <cell r="F182">
            <v>250</v>
          </cell>
          <cell r="G182">
            <v>125</v>
          </cell>
          <cell r="H182">
            <v>299</v>
          </cell>
        </row>
        <row r="183">
          <cell r="B183" t="str">
            <v>Qatar</v>
          </cell>
          <cell r="C183" t="str">
            <v>QA</v>
          </cell>
          <cell r="D183">
            <v>450</v>
          </cell>
          <cell r="E183">
            <v>300</v>
          </cell>
          <cell r="F183">
            <v>250</v>
          </cell>
          <cell r="G183">
            <v>125</v>
          </cell>
          <cell r="H183">
            <v>308</v>
          </cell>
        </row>
        <row r="184">
          <cell r="B184" t="str">
            <v>Russian Federation</v>
          </cell>
          <cell r="C184" t="str">
            <v>RU</v>
          </cell>
          <cell r="D184">
            <v>450</v>
          </cell>
          <cell r="E184">
            <v>300</v>
          </cell>
          <cell r="F184">
            <v>250</v>
          </cell>
          <cell r="G184">
            <v>125</v>
          </cell>
          <cell r="H184">
            <v>389</v>
          </cell>
        </row>
        <row r="185">
          <cell r="B185" t="str">
            <v>Rwanda</v>
          </cell>
          <cell r="C185" t="str">
            <v>RW</v>
          </cell>
          <cell r="D185">
            <v>450</v>
          </cell>
          <cell r="E185">
            <v>300</v>
          </cell>
          <cell r="F185">
            <v>250</v>
          </cell>
          <cell r="G185">
            <v>125</v>
          </cell>
          <cell r="H185">
            <v>246</v>
          </cell>
        </row>
        <row r="186">
          <cell r="B186" t="str">
            <v>Saint Kitts And Nevis</v>
          </cell>
          <cell r="C186" t="str">
            <v>KN</v>
          </cell>
          <cell r="D186">
            <v>450</v>
          </cell>
          <cell r="E186">
            <v>300</v>
          </cell>
          <cell r="F186">
            <v>250</v>
          </cell>
          <cell r="G186">
            <v>125</v>
          </cell>
          <cell r="H186">
            <v>191</v>
          </cell>
        </row>
        <row r="187">
          <cell r="B187" t="str">
            <v>Saint Lucia</v>
          </cell>
          <cell r="C187" t="str">
            <v>LC</v>
          </cell>
          <cell r="D187">
            <v>450</v>
          </cell>
          <cell r="E187">
            <v>300</v>
          </cell>
          <cell r="F187">
            <v>250</v>
          </cell>
          <cell r="G187">
            <v>125</v>
          </cell>
          <cell r="H187">
            <v>230</v>
          </cell>
        </row>
        <row r="188">
          <cell r="B188" t="str">
            <v>Saint Vincent And The Grenadines</v>
          </cell>
          <cell r="C188" t="str">
            <v>VC</v>
          </cell>
          <cell r="D188">
            <v>450</v>
          </cell>
          <cell r="E188">
            <v>300</v>
          </cell>
          <cell r="F188">
            <v>250</v>
          </cell>
          <cell r="G188">
            <v>125</v>
          </cell>
          <cell r="H188">
            <v>191</v>
          </cell>
        </row>
        <row r="189">
          <cell r="B189" t="str">
            <v>Samoa</v>
          </cell>
          <cell r="C189" t="str">
            <v>WS</v>
          </cell>
          <cell r="D189">
            <v>450</v>
          </cell>
          <cell r="E189">
            <v>300</v>
          </cell>
          <cell r="F189">
            <v>250</v>
          </cell>
          <cell r="G189">
            <v>125</v>
          </cell>
          <cell r="H189">
            <v>175</v>
          </cell>
        </row>
        <row r="190">
          <cell r="B190" t="str">
            <v>Sao Tome And Principe</v>
          </cell>
          <cell r="C190" t="str">
            <v>ST</v>
          </cell>
          <cell r="D190">
            <v>450</v>
          </cell>
          <cell r="E190">
            <v>300</v>
          </cell>
          <cell r="F190">
            <v>250</v>
          </cell>
          <cell r="G190">
            <v>125</v>
          </cell>
          <cell r="H190">
            <v>177</v>
          </cell>
        </row>
        <row r="191">
          <cell r="B191" t="str">
            <v>Saudi Arabia</v>
          </cell>
          <cell r="C191" t="str">
            <v>SA</v>
          </cell>
          <cell r="D191">
            <v>450</v>
          </cell>
          <cell r="E191">
            <v>300</v>
          </cell>
          <cell r="F191">
            <v>250</v>
          </cell>
          <cell r="G191">
            <v>125</v>
          </cell>
          <cell r="H191">
            <v>278</v>
          </cell>
        </row>
        <row r="192">
          <cell r="B192" t="str">
            <v>Senegal</v>
          </cell>
          <cell r="C192" t="str">
            <v>SN</v>
          </cell>
          <cell r="D192">
            <v>450</v>
          </cell>
          <cell r="E192">
            <v>300</v>
          </cell>
          <cell r="F192">
            <v>250</v>
          </cell>
          <cell r="G192">
            <v>125</v>
          </cell>
          <cell r="H192">
            <v>210</v>
          </cell>
        </row>
        <row r="193">
          <cell r="B193" t="str">
            <v>Serbia</v>
          </cell>
          <cell r="C193" t="str">
            <v>RS</v>
          </cell>
          <cell r="D193">
            <v>450</v>
          </cell>
          <cell r="E193">
            <v>300</v>
          </cell>
          <cell r="F193">
            <v>250</v>
          </cell>
          <cell r="G193">
            <v>125</v>
          </cell>
          <cell r="H193">
            <v>307</v>
          </cell>
        </row>
        <row r="194">
          <cell r="B194" t="str">
            <v>Seychelles</v>
          </cell>
          <cell r="C194" t="str">
            <v>SC</v>
          </cell>
          <cell r="D194">
            <v>450</v>
          </cell>
          <cell r="E194">
            <v>300</v>
          </cell>
          <cell r="F194">
            <v>250</v>
          </cell>
          <cell r="G194">
            <v>125</v>
          </cell>
          <cell r="H194">
            <v>266</v>
          </cell>
        </row>
        <row r="195">
          <cell r="B195" t="str">
            <v>Sierra Leone</v>
          </cell>
          <cell r="C195" t="str">
            <v>SL</v>
          </cell>
          <cell r="D195">
            <v>450</v>
          </cell>
          <cell r="E195">
            <v>300</v>
          </cell>
          <cell r="F195">
            <v>250</v>
          </cell>
          <cell r="G195">
            <v>125</v>
          </cell>
          <cell r="H195">
            <v>143</v>
          </cell>
        </row>
        <row r="196">
          <cell r="B196" t="str">
            <v>Singapore</v>
          </cell>
          <cell r="C196" t="str">
            <v>SG</v>
          </cell>
          <cell r="D196">
            <v>450</v>
          </cell>
          <cell r="E196">
            <v>300</v>
          </cell>
          <cell r="F196">
            <v>250</v>
          </cell>
          <cell r="G196">
            <v>125</v>
          </cell>
          <cell r="H196">
            <v>333</v>
          </cell>
        </row>
        <row r="197">
          <cell r="B197" t="str">
            <v>Solomon Islands</v>
          </cell>
          <cell r="C197" t="str">
            <v>SB</v>
          </cell>
          <cell r="D197">
            <v>450</v>
          </cell>
          <cell r="E197">
            <v>300</v>
          </cell>
          <cell r="F197">
            <v>250</v>
          </cell>
          <cell r="G197">
            <v>125</v>
          </cell>
          <cell r="H197">
            <v>166</v>
          </cell>
        </row>
        <row r="198">
          <cell r="B198" t="str">
            <v>Somalia</v>
          </cell>
          <cell r="C198" t="str">
            <v>SO</v>
          </cell>
          <cell r="D198">
            <v>450</v>
          </cell>
          <cell r="E198">
            <v>300</v>
          </cell>
          <cell r="F198">
            <v>250</v>
          </cell>
          <cell r="G198">
            <v>125</v>
          </cell>
          <cell r="H198">
            <v>66</v>
          </cell>
        </row>
        <row r="199">
          <cell r="B199" t="str">
            <v>South Africa</v>
          </cell>
          <cell r="C199" t="str">
            <v>ZA</v>
          </cell>
          <cell r="D199">
            <v>450</v>
          </cell>
          <cell r="E199">
            <v>300</v>
          </cell>
          <cell r="F199">
            <v>250</v>
          </cell>
          <cell r="G199">
            <v>125</v>
          </cell>
          <cell r="H199">
            <v>207</v>
          </cell>
        </row>
        <row r="200">
          <cell r="B200" t="str">
            <v>Sri Lanka</v>
          </cell>
          <cell r="C200" t="str">
            <v>LK</v>
          </cell>
          <cell r="D200">
            <v>450</v>
          </cell>
          <cell r="E200">
            <v>300</v>
          </cell>
          <cell r="F200">
            <v>250</v>
          </cell>
          <cell r="G200">
            <v>125</v>
          </cell>
          <cell r="H200">
            <v>112</v>
          </cell>
        </row>
        <row r="201">
          <cell r="B201" t="str">
            <v>Sudan</v>
          </cell>
          <cell r="C201" t="str">
            <v>SD</v>
          </cell>
          <cell r="D201">
            <v>450</v>
          </cell>
          <cell r="E201">
            <v>300</v>
          </cell>
          <cell r="F201">
            <v>250</v>
          </cell>
          <cell r="G201">
            <v>125</v>
          </cell>
          <cell r="H201">
            <v>219</v>
          </cell>
        </row>
        <row r="202">
          <cell r="B202" t="str">
            <v>Suriname</v>
          </cell>
          <cell r="C202" t="str">
            <v>SR</v>
          </cell>
          <cell r="D202">
            <v>450</v>
          </cell>
          <cell r="E202">
            <v>300</v>
          </cell>
          <cell r="F202">
            <v>250</v>
          </cell>
          <cell r="G202">
            <v>125</v>
          </cell>
          <cell r="H202">
            <v>157</v>
          </cell>
        </row>
        <row r="203">
          <cell r="B203" t="str">
            <v>Swaziland</v>
          </cell>
          <cell r="C203" t="str">
            <v>SZ</v>
          </cell>
          <cell r="D203">
            <v>450</v>
          </cell>
          <cell r="E203">
            <v>300</v>
          </cell>
          <cell r="F203">
            <v>250</v>
          </cell>
          <cell r="G203">
            <v>125</v>
          </cell>
          <cell r="H203">
            <v>174</v>
          </cell>
        </row>
        <row r="204">
          <cell r="B204" t="str">
            <v>Syrian Arab Republic</v>
          </cell>
          <cell r="C204" t="str">
            <v>SY</v>
          </cell>
          <cell r="D204">
            <v>450</v>
          </cell>
          <cell r="E204">
            <v>300</v>
          </cell>
          <cell r="F204">
            <v>250</v>
          </cell>
          <cell r="G204">
            <v>125</v>
          </cell>
          <cell r="H204">
            <v>275</v>
          </cell>
        </row>
        <row r="205">
          <cell r="B205" t="str">
            <v>Tajikistan</v>
          </cell>
          <cell r="C205" t="str">
            <v>TJ</v>
          </cell>
          <cell r="D205">
            <v>450</v>
          </cell>
          <cell r="E205">
            <v>300</v>
          </cell>
          <cell r="F205">
            <v>250</v>
          </cell>
          <cell r="G205">
            <v>125</v>
          </cell>
          <cell r="H205">
            <v>148</v>
          </cell>
        </row>
        <row r="206">
          <cell r="B206" t="str">
            <v>Tanzania, United Republic Of</v>
          </cell>
          <cell r="C206" t="str">
            <v>TZ</v>
          </cell>
          <cell r="D206">
            <v>450</v>
          </cell>
          <cell r="E206">
            <v>300</v>
          </cell>
          <cell r="F206">
            <v>250</v>
          </cell>
          <cell r="G206">
            <v>125</v>
          </cell>
          <cell r="H206">
            <v>221</v>
          </cell>
        </row>
        <row r="207">
          <cell r="B207" t="str">
            <v>Thailand</v>
          </cell>
          <cell r="C207" t="str">
            <v>TH</v>
          </cell>
          <cell r="D207">
            <v>450</v>
          </cell>
          <cell r="E207">
            <v>300</v>
          </cell>
          <cell r="F207">
            <v>250</v>
          </cell>
          <cell r="G207">
            <v>125</v>
          </cell>
          <cell r="H207">
            <v>184</v>
          </cell>
        </row>
        <row r="208">
          <cell r="B208" t="str">
            <v>Timor-Leste</v>
          </cell>
          <cell r="C208" t="str">
            <v>TL</v>
          </cell>
          <cell r="D208">
            <v>450</v>
          </cell>
          <cell r="E208">
            <v>300</v>
          </cell>
          <cell r="F208">
            <v>250</v>
          </cell>
          <cell r="G208">
            <v>125</v>
          </cell>
          <cell r="H208">
            <v>121</v>
          </cell>
        </row>
        <row r="209">
          <cell r="B209" t="str">
            <v>Togo</v>
          </cell>
          <cell r="C209" t="str">
            <v>TG</v>
          </cell>
          <cell r="D209">
            <v>450</v>
          </cell>
          <cell r="E209">
            <v>300</v>
          </cell>
          <cell r="F209">
            <v>250</v>
          </cell>
          <cell r="G209">
            <v>125</v>
          </cell>
          <cell r="H209">
            <v>198</v>
          </cell>
        </row>
        <row r="210">
          <cell r="B210" t="str">
            <v>Tokelau</v>
          </cell>
          <cell r="C210" t="str">
            <v>TK</v>
          </cell>
          <cell r="D210">
            <v>450</v>
          </cell>
          <cell r="E210">
            <v>300</v>
          </cell>
          <cell r="F210">
            <v>250</v>
          </cell>
          <cell r="G210">
            <v>125</v>
          </cell>
          <cell r="H210">
            <v>84</v>
          </cell>
        </row>
        <row r="211">
          <cell r="B211" t="str">
            <v>Tonga</v>
          </cell>
          <cell r="C211" t="str">
            <v>TO</v>
          </cell>
          <cell r="D211">
            <v>450</v>
          </cell>
          <cell r="E211">
            <v>300</v>
          </cell>
          <cell r="F211">
            <v>250</v>
          </cell>
          <cell r="G211">
            <v>125</v>
          </cell>
          <cell r="H211">
            <v>157</v>
          </cell>
        </row>
        <row r="212">
          <cell r="B212" t="str">
            <v>Trinidad And Tobago</v>
          </cell>
          <cell r="C212" t="str">
            <v>TT</v>
          </cell>
          <cell r="D212">
            <v>450</v>
          </cell>
          <cell r="E212">
            <v>300</v>
          </cell>
          <cell r="F212">
            <v>250</v>
          </cell>
          <cell r="G212">
            <v>125</v>
          </cell>
          <cell r="H212">
            <v>259</v>
          </cell>
        </row>
        <row r="213">
          <cell r="B213" t="str">
            <v>Tunisia</v>
          </cell>
          <cell r="C213" t="str">
            <v>TN</v>
          </cell>
          <cell r="D213">
            <v>450</v>
          </cell>
          <cell r="E213">
            <v>300</v>
          </cell>
          <cell r="F213">
            <v>250</v>
          </cell>
          <cell r="G213">
            <v>125</v>
          </cell>
          <cell r="H213">
            <v>151</v>
          </cell>
        </row>
        <row r="214">
          <cell r="B214" t="str">
            <v>Turkmenistan</v>
          </cell>
          <cell r="C214" t="str">
            <v>TM</v>
          </cell>
          <cell r="D214">
            <v>450</v>
          </cell>
          <cell r="E214">
            <v>300</v>
          </cell>
          <cell r="F214">
            <v>250</v>
          </cell>
          <cell r="G214">
            <v>125</v>
          </cell>
          <cell r="H214">
            <v>105</v>
          </cell>
        </row>
        <row r="215">
          <cell r="B215" t="str">
            <v>Tuvalu</v>
          </cell>
          <cell r="C215" t="str">
            <v>TV</v>
          </cell>
          <cell r="D215">
            <v>450</v>
          </cell>
          <cell r="E215">
            <v>300</v>
          </cell>
          <cell r="F215">
            <v>250</v>
          </cell>
          <cell r="G215">
            <v>125</v>
          </cell>
          <cell r="H215">
            <v>106</v>
          </cell>
        </row>
        <row r="216">
          <cell r="B216" t="str">
            <v>Uganda</v>
          </cell>
          <cell r="C216" t="str">
            <v>UG</v>
          </cell>
          <cell r="D216">
            <v>450</v>
          </cell>
          <cell r="E216">
            <v>300</v>
          </cell>
          <cell r="F216">
            <v>250</v>
          </cell>
          <cell r="G216">
            <v>125</v>
          </cell>
          <cell r="H216">
            <v>217</v>
          </cell>
        </row>
        <row r="217">
          <cell r="B217" t="str">
            <v>Ukraine</v>
          </cell>
          <cell r="C217" t="str">
            <v>UA</v>
          </cell>
          <cell r="D217">
            <v>450</v>
          </cell>
          <cell r="E217">
            <v>300</v>
          </cell>
          <cell r="F217">
            <v>250</v>
          </cell>
          <cell r="G217">
            <v>125</v>
          </cell>
          <cell r="H217">
            <v>380</v>
          </cell>
        </row>
        <row r="218">
          <cell r="B218" t="str">
            <v>United Arab Emirates</v>
          </cell>
          <cell r="C218" t="str">
            <v>AE</v>
          </cell>
          <cell r="D218">
            <v>450</v>
          </cell>
          <cell r="E218">
            <v>300</v>
          </cell>
          <cell r="F218">
            <v>250</v>
          </cell>
          <cell r="G218">
            <v>125</v>
          </cell>
          <cell r="H218">
            <v>369</v>
          </cell>
        </row>
        <row r="219">
          <cell r="B219" t="str">
            <v>United States</v>
          </cell>
          <cell r="C219" t="str">
            <v>US</v>
          </cell>
          <cell r="D219">
            <v>450</v>
          </cell>
          <cell r="E219">
            <v>300</v>
          </cell>
          <cell r="F219">
            <v>250</v>
          </cell>
          <cell r="G219">
            <v>125</v>
          </cell>
          <cell r="H219">
            <v>298</v>
          </cell>
        </row>
        <row r="220">
          <cell r="B220" t="str">
            <v>Uruguay</v>
          </cell>
          <cell r="C220" t="str">
            <v>UY</v>
          </cell>
          <cell r="D220">
            <v>450</v>
          </cell>
          <cell r="E220">
            <v>300</v>
          </cell>
          <cell r="F220">
            <v>250</v>
          </cell>
          <cell r="G220">
            <v>125</v>
          </cell>
          <cell r="H220">
            <v>188</v>
          </cell>
        </row>
        <row r="221">
          <cell r="B221" t="str">
            <v>Uzbekistan</v>
          </cell>
          <cell r="C221" t="str">
            <v>UZ</v>
          </cell>
          <cell r="D221">
            <v>450</v>
          </cell>
          <cell r="E221">
            <v>300</v>
          </cell>
          <cell r="F221">
            <v>250</v>
          </cell>
          <cell r="G221">
            <v>125</v>
          </cell>
          <cell r="H221">
            <v>148</v>
          </cell>
        </row>
        <row r="222">
          <cell r="B222" t="str">
            <v>Vanuatu</v>
          </cell>
          <cell r="C222" t="str">
            <v>VU</v>
          </cell>
          <cell r="D222">
            <v>450</v>
          </cell>
          <cell r="E222">
            <v>300</v>
          </cell>
          <cell r="F222">
            <v>250</v>
          </cell>
          <cell r="G222">
            <v>125</v>
          </cell>
          <cell r="H222">
            <v>202</v>
          </cell>
        </row>
        <row r="223">
          <cell r="B223" t="str">
            <v>Venezuela, Bolivarian Republic Of</v>
          </cell>
          <cell r="C223" t="str">
            <v>VE</v>
          </cell>
          <cell r="D223">
            <v>450</v>
          </cell>
          <cell r="E223">
            <v>300</v>
          </cell>
          <cell r="F223">
            <v>250</v>
          </cell>
          <cell r="G223">
            <v>125</v>
          </cell>
          <cell r="H223">
            <v>383</v>
          </cell>
        </row>
        <row r="224">
          <cell r="B224" t="str">
            <v>Viet Nam</v>
          </cell>
          <cell r="C224" t="str">
            <v>VN</v>
          </cell>
          <cell r="D224">
            <v>450</v>
          </cell>
          <cell r="E224">
            <v>300</v>
          </cell>
          <cell r="F224">
            <v>250</v>
          </cell>
          <cell r="G224">
            <v>125</v>
          </cell>
          <cell r="H224">
            <v>127</v>
          </cell>
        </row>
        <row r="225">
          <cell r="B225" t="str">
            <v>Virgin Islands, U.S.</v>
          </cell>
          <cell r="C225" t="str">
            <v>VI</v>
          </cell>
          <cell r="D225">
            <v>450</v>
          </cell>
          <cell r="E225">
            <v>300</v>
          </cell>
          <cell r="F225">
            <v>250</v>
          </cell>
          <cell r="G225">
            <v>125</v>
          </cell>
          <cell r="H225">
            <v>266</v>
          </cell>
        </row>
        <row r="226">
          <cell r="B226" t="str">
            <v>Yemen</v>
          </cell>
          <cell r="C226" t="str">
            <v>YE</v>
          </cell>
          <cell r="D226">
            <v>450</v>
          </cell>
          <cell r="E226">
            <v>300</v>
          </cell>
          <cell r="F226">
            <v>250</v>
          </cell>
          <cell r="G226">
            <v>125</v>
          </cell>
          <cell r="H226">
            <v>162</v>
          </cell>
        </row>
        <row r="227">
          <cell r="B227" t="str">
            <v>Zambia</v>
          </cell>
          <cell r="C227" t="str">
            <v>ZM</v>
          </cell>
          <cell r="D227">
            <v>450</v>
          </cell>
          <cell r="E227">
            <v>300</v>
          </cell>
          <cell r="F227">
            <v>250</v>
          </cell>
          <cell r="G227">
            <v>125</v>
          </cell>
          <cell r="H227">
            <v>240</v>
          </cell>
        </row>
        <row r="228">
          <cell r="B228" t="str">
            <v>Zimbabwe</v>
          </cell>
          <cell r="C228" t="str">
            <v>ZW</v>
          </cell>
          <cell r="D228">
            <v>450</v>
          </cell>
          <cell r="E228">
            <v>300</v>
          </cell>
          <cell r="F228">
            <v>250</v>
          </cell>
          <cell r="G228">
            <v>125</v>
          </cell>
          <cell r="H228">
            <v>135</v>
          </cell>
        </row>
      </sheetData>
      <sheetData sheetId="15">
        <row r="6">
          <cell r="A6" t="str">
            <v xml:space="preserve">Comenius Multilateral Projects </v>
          </cell>
        </row>
        <row r="7">
          <cell r="A7" t="str">
            <v xml:space="preserve">Comenius Multilateral Networks </v>
          </cell>
        </row>
        <row r="8">
          <cell r="A8" t="str">
            <v>Comenius Accompanying Measures</v>
          </cell>
        </row>
        <row r="9">
          <cell r="A9" t="str">
            <v>Erasmus Multilateral Projects</v>
          </cell>
        </row>
        <row r="10">
          <cell r="A10" t="str">
            <v xml:space="preserve">Erasmus Multilateral Networks </v>
          </cell>
        </row>
        <row r="11">
          <cell r="A11" t="str">
            <v>Erasmus Accompanying Measures</v>
          </cell>
        </row>
        <row r="12">
          <cell r="A12" t="str">
            <v xml:space="preserve">Leonardo da Vinci Multilateral Projects for Development of Innovation </v>
          </cell>
        </row>
        <row r="13">
          <cell r="A13" t="str">
            <v xml:space="preserve">Leonardo da Vinci Multilateral Networks </v>
          </cell>
        </row>
        <row r="14">
          <cell r="A14" t="str">
            <v>Leonardo da Vinci Accompanying Measures</v>
          </cell>
        </row>
        <row r="15">
          <cell r="A15" t="str">
            <v xml:space="preserve">Grundtvig Multilateral Projects </v>
          </cell>
        </row>
        <row r="16">
          <cell r="A16" t="str">
            <v xml:space="preserve">Grundtvig Multilateral Networks </v>
          </cell>
        </row>
        <row r="17">
          <cell r="A17" t="str">
            <v>Grundtvig Accompanying Measures</v>
          </cell>
        </row>
        <row r="18">
          <cell r="A18" t="str">
            <v>Key Activity 1 Studies and Comparative Research</v>
          </cell>
        </row>
        <row r="19">
          <cell r="A19" t="str">
            <v xml:space="preserve">Key Activity 1 Multilateral Networks </v>
          </cell>
        </row>
        <row r="20">
          <cell r="A20" t="str">
            <v>Key Activity 2 Multilateral Projects</v>
          </cell>
        </row>
        <row r="21">
          <cell r="A21" t="str">
            <v>Key Activity 2 Multilateral Networks</v>
          </cell>
        </row>
        <row r="22">
          <cell r="A22" t="str">
            <v>Key Activity 2 Accompanying Measures</v>
          </cell>
        </row>
        <row r="23">
          <cell r="A23" t="str">
            <v>Key Activity 3 Multilateral Projects</v>
          </cell>
        </row>
        <row r="24">
          <cell r="A24" t="str">
            <v xml:space="preserve">Key Activity 3 Multilateral Networks </v>
          </cell>
        </row>
        <row r="25">
          <cell r="A25" t="str">
            <v>Key Activity 4 Multilateral Projects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ners and Rates"/>
      <sheetName val="1. Timetable (LLP &amp; Third)"/>
      <sheetName val="2. Staff (LLP)"/>
      <sheetName val="3. Travel &amp; subsistence (LLP)"/>
      <sheetName val="4. Equipment (LLP)"/>
      <sheetName val="5. Subcontracting (LLP)"/>
      <sheetName val="6. Other (LLP)"/>
      <sheetName val="7. Expenditure &amp; revenue (LLP)"/>
      <sheetName val="8. Staff (Third)"/>
      <sheetName val="9. Travel &amp; subsistence (Third)"/>
      <sheetName val="10. Other (Third)"/>
      <sheetName val="11.Expenditure &amp; revenue(Third)"/>
      <sheetName val="12. Consolidated budget "/>
      <sheetName val="13. Ceilings"/>
      <sheetName val="14. Actions"/>
      <sheetName val="Kompatibilitätsbericht"/>
    </sheetNames>
    <sheetDataSet>
      <sheetData sheetId="0">
        <row r="16">
          <cell r="B16" t="str">
            <v>euroCRIS</v>
          </cell>
        </row>
      </sheetData>
      <sheetData sheetId="1"/>
      <sheetData sheetId="2">
        <row r="9">
          <cell r="A9" t="str">
            <v>P1</v>
          </cell>
        </row>
        <row r="10">
          <cell r="A10" t="str">
            <v>P2</v>
          </cell>
        </row>
        <row r="11">
          <cell r="A11" t="str">
            <v>P3</v>
          </cell>
        </row>
        <row r="12">
          <cell r="A12" t="str">
            <v>P4</v>
          </cell>
        </row>
        <row r="13">
          <cell r="A13" t="str">
            <v>P5</v>
          </cell>
        </row>
        <row r="14">
          <cell r="A14" t="str">
            <v>P6</v>
          </cell>
        </row>
        <row r="15">
          <cell r="A15" t="str">
            <v>P7</v>
          </cell>
        </row>
        <row r="16">
          <cell r="A16" t="str">
            <v>P8</v>
          </cell>
        </row>
        <row r="17">
          <cell r="A17" t="str">
            <v>P9</v>
          </cell>
        </row>
        <row r="18">
          <cell r="A18" t="str">
            <v>P10</v>
          </cell>
        </row>
        <row r="19">
          <cell r="A19" t="str">
            <v>P11</v>
          </cell>
        </row>
        <row r="20">
          <cell r="A20" t="str">
            <v>P12</v>
          </cell>
        </row>
        <row r="21">
          <cell r="A21" t="str">
            <v>P13</v>
          </cell>
        </row>
        <row r="22">
          <cell r="A22" t="str">
            <v>P14</v>
          </cell>
        </row>
        <row r="23">
          <cell r="A23" t="str">
            <v>P15</v>
          </cell>
        </row>
        <row r="24">
          <cell r="A24" t="str">
            <v>P16</v>
          </cell>
        </row>
        <row r="25">
          <cell r="A25" t="str">
            <v>P17</v>
          </cell>
        </row>
        <row r="26">
          <cell r="A26" t="str">
            <v>P18</v>
          </cell>
        </row>
        <row r="27">
          <cell r="A27" t="str">
            <v>P19</v>
          </cell>
        </row>
        <row r="28">
          <cell r="A28" t="str">
            <v>P20</v>
          </cell>
        </row>
        <row r="29">
          <cell r="A29" t="str">
            <v>P21</v>
          </cell>
        </row>
        <row r="30">
          <cell r="A30" t="str">
            <v>P22</v>
          </cell>
        </row>
        <row r="31">
          <cell r="A31" t="str">
            <v>P23</v>
          </cell>
        </row>
        <row r="32">
          <cell r="A32" t="str">
            <v>P24</v>
          </cell>
        </row>
        <row r="33">
          <cell r="A33" t="str">
            <v>P25</v>
          </cell>
        </row>
        <row r="34">
          <cell r="A34" t="str">
            <v>P26</v>
          </cell>
        </row>
        <row r="35">
          <cell r="A35" t="str">
            <v>P27</v>
          </cell>
        </row>
        <row r="36">
          <cell r="A36" t="str">
            <v>P28</v>
          </cell>
        </row>
        <row r="37">
          <cell r="A37" t="str">
            <v>P29</v>
          </cell>
        </row>
        <row r="38">
          <cell r="A38" t="str">
            <v>P30</v>
          </cell>
        </row>
        <row r="39">
          <cell r="A39" t="str">
            <v>P31</v>
          </cell>
        </row>
        <row r="40">
          <cell r="A40" t="str">
            <v>P32</v>
          </cell>
        </row>
        <row r="41">
          <cell r="A41" t="str">
            <v>P33</v>
          </cell>
        </row>
        <row r="42">
          <cell r="A42" t="str">
            <v>P34</v>
          </cell>
        </row>
        <row r="43">
          <cell r="A43" t="str">
            <v>P35</v>
          </cell>
        </row>
        <row r="44">
          <cell r="A44" t="str">
            <v>P36</v>
          </cell>
        </row>
        <row r="45">
          <cell r="A45" t="str">
            <v>P37</v>
          </cell>
        </row>
        <row r="46">
          <cell r="A46" t="str">
            <v>P38</v>
          </cell>
        </row>
        <row r="47">
          <cell r="A47" t="str">
            <v>P39</v>
          </cell>
        </row>
        <row r="48">
          <cell r="A48" t="str">
            <v>P40</v>
          </cell>
        </row>
        <row r="49">
          <cell r="A49" t="str">
            <v>P41</v>
          </cell>
        </row>
        <row r="50">
          <cell r="A50" t="str">
            <v>P42</v>
          </cell>
        </row>
        <row r="51">
          <cell r="A51" t="str">
            <v>P43</v>
          </cell>
        </row>
        <row r="52">
          <cell r="A52" t="str">
            <v>P44</v>
          </cell>
        </row>
        <row r="53">
          <cell r="A53" t="str">
            <v>P45</v>
          </cell>
        </row>
        <row r="54">
          <cell r="A54" t="str">
            <v>P46</v>
          </cell>
        </row>
        <row r="55">
          <cell r="A55" t="str">
            <v>P47</v>
          </cell>
        </row>
        <row r="56">
          <cell r="A56" t="str">
            <v>P48</v>
          </cell>
        </row>
        <row r="57">
          <cell r="A57" t="str">
            <v>P49</v>
          </cell>
        </row>
        <row r="58">
          <cell r="A58" t="str">
            <v>P50</v>
          </cell>
        </row>
        <row r="59">
          <cell r="A59" t="str">
            <v>P51</v>
          </cell>
        </row>
        <row r="60">
          <cell r="A60" t="str">
            <v>P52</v>
          </cell>
        </row>
        <row r="61">
          <cell r="A61" t="str">
            <v>P53</v>
          </cell>
        </row>
        <row r="62">
          <cell r="A62" t="str">
            <v>P54</v>
          </cell>
        </row>
        <row r="63">
          <cell r="A63" t="str">
            <v>P55</v>
          </cell>
        </row>
        <row r="64">
          <cell r="A64" t="str">
            <v>P56</v>
          </cell>
        </row>
        <row r="65">
          <cell r="A65" t="str">
            <v>P57</v>
          </cell>
        </row>
        <row r="66">
          <cell r="A66" t="str">
            <v>P58</v>
          </cell>
        </row>
        <row r="67">
          <cell r="A67" t="str">
            <v>P59</v>
          </cell>
        </row>
        <row r="68">
          <cell r="A68" t="str">
            <v>P60</v>
          </cell>
        </row>
        <row r="69">
          <cell r="A69" t="str">
            <v>P61</v>
          </cell>
        </row>
        <row r="70">
          <cell r="A70" t="str">
            <v>P62</v>
          </cell>
        </row>
        <row r="71">
          <cell r="A71" t="str">
            <v>P63</v>
          </cell>
        </row>
        <row r="72">
          <cell r="A72" t="str">
            <v>P64</v>
          </cell>
        </row>
        <row r="73">
          <cell r="A73" t="str">
            <v>P65</v>
          </cell>
        </row>
        <row r="74">
          <cell r="A74" t="str">
            <v>P66</v>
          </cell>
        </row>
        <row r="75">
          <cell r="A75" t="str">
            <v>P67</v>
          </cell>
        </row>
        <row r="76">
          <cell r="A76" t="str">
            <v>P68</v>
          </cell>
        </row>
        <row r="77">
          <cell r="A77" t="str">
            <v>P69</v>
          </cell>
        </row>
        <row r="78">
          <cell r="A78" t="str">
            <v>P70</v>
          </cell>
        </row>
        <row r="79">
          <cell r="A79" t="str">
            <v>P71</v>
          </cell>
        </row>
        <row r="80">
          <cell r="A80" t="str">
            <v>P72</v>
          </cell>
        </row>
        <row r="81">
          <cell r="A81" t="str">
            <v>P73</v>
          </cell>
        </row>
        <row r="82">
          <cell r="A82" t="str">
            <v>P74</v>
          </cell>
        </row>
        <row r="83">
          <cell r="A83" t="str">
            <v>P75</v>
          </cell>
        </row>
        <row r="84">
          <cell r="A84" t="str">
            <v>P76</v>
          </cell>
        </row>
        <row r="85">
          <cell r="A85" t="str">
            <v>P77</v>
          </cell>
        </row>
        <row r="86">
          <cell r="A86" t="str">
            <v>P78</v>
          </cell>
        </row>
        <row r="87">
          <cell r="A87" t="str">
            <v>P79</v>
          </cell>
        </row>
        <row r="88">
          <cell r="A88" t="str">
            <v>P80</v>
          </cell>
        </row>
        <row r="89">
          <cell r="A89" t="str">
            <v>P81</v>
          </cell>
        </row>
        <row r="90">
          <cell r="A90" t="str">
            <v>P82</v>
          </cell>
        </row>
        <row r="91">
          <cell r="A91" t="str">
            <v>P83</v>
          </cell>
        </row>
        <row r="92">
          <cell r="A92" t="str">
            <v>P84</v>
          </cell>
        </row>
        <row r="93">
          <cell r="A93" t="str">
            <v>P85</v>
          </cell>
        </row>
        <row r="94">
          <cell r="A94" t="str">
            <v>P86</v>
          </cell>
        </row>
        <row r="95">
          <cell r="A95" t="str">
            <v>P87</v>
          </cell>
        </row>
        <row r="96">
          <cell r="A96" t="str">
            <v>P88</v>
          </cell>
        </row>
        <row r="97">
          <cell r="A97" t="str">
            <v>P89</v>
          </cell>
        </row>
        <row r="98">
          <cell r="A98" t="str">
            <v>P90</v>
          </cell>
        </row>
        <row r="99">
          <cell r="A99" t="str">
            <v>P91</v>
          </cell>
        </row>
        <row r="100">
          <cell r="A100" t="str">
            <v>P92</v>
          </cell>
        </row>
        <row r="101">
          <cell r="A101" t="str">
            <v>P93</v>
          </cell>
        </row>
        <row r="102">
          <cell r="A102" t="str">
            <v>P94</v>
          </cell>
        </row>
        <row r="103">
          <cell r="A103" t="str">
            <v>P95</v>
          </cell>
        </row>
        <row r="104">
          <cell r="A104" t="str">
            <v>P96</v>
          </cell>
        </row>
        <row r="105">
          <cell r="A105" t="str">
            <v>P97</v>
          </cell>
        </row>
        <row r="106">
          <cell r="A106" t="str">
            <v>P98</v>
          </cell>
        </row>
        <row r="107">
          <cell r="A107" t="str">
            <v>P99</v>
          </cell>
        </row>
        <row r="108">
          <cell r="A108" t="str">
            <v>P100</v>
          </cell>
        </row>
        <row r="109">
          <cell r="A109" t="str">
            <v>P101</v>
          </cell>
        </row>
        <row r="110">
          <cell r="A110" t="str">
            <v>P102</v>
          </cell>
        </row>
        <row r="111">
          <cell r="A111" t="str">
            <v>P103</v>
          </cell>
        </row>
        <row r="112">
          <cell r="A112" t="str">
            <v>P104</v>
          </cell>
        </row>
        <row r="113">
          <cell r="A113" t="str">
            <v>P105</v>
          </cell>
        </row>
        <row r="114">
          <cell r="A114" t="str">
            <v>P106</v>
          </cell>
        </row>
        <row r="115">
          <cell r="A115" t="str">
            <v>P107</v>
          </cell>
        </row>
        <row r="116">
          <cell r="A116" t="str">
            <v>P108</v>
          </cell>
        </row>
        <row r="117">
          <cell r="A117" t="str">
            <v>P109</v>
          </cell>
        </row>
        <row r="118">
          <cell r="A118" t="str">
            <v>P110</v>
          </cell>
        </row>
        <row r="119">
          <cell r="A119" t="str">
            <v>P111</v>
          </cell>
        </row>
        <row r="120">
          <cell r="A120" t="str">
            <v>P112</v>
          </cell>
        </row>
        <row r="121">
          <cell r="A121" t="str">
            <v>P113</v>
          </cell>
        </row>
        <row r="122">
          <cell r="A122" t="str">
            <v>P114</v>
          </cell>
        </row>
        <row r="123">
          <cell r="A123" t="str">
            <v>P115</v>
          </cell>
        </row>
        <row r="124">
          <cell r="A124" t="str">
            <v>P116</v>
          </cell>
        </row>
        <row r="125">
          <cell r="A125" t="str">
            <v>P117</v>
          </cell>
        </row>
        <row r="126">
          <cell r="A126" t="str">
            <v>P118</v>
          </cell>
        </row>
        <row r="127">
          <cell r="A127" t="str">
            <v>P119</v>
          </cell>
        </row>
        <row r="128">
          <cell r="A128" t="str">
            <v>P120</v>
          </cell>
        </row>
        <row r="129">
          <cell r="A129" t="str">
            <v>P121</v>
          </cell>
        </row>
        <row r="130">
          <cell r="A130" t="str">
            <v>P122</v>
          </cell>
        </row>
        <row r="131">
          <cell r="A131" t="str">
            <v>P123</v>
          </cell>
        </row>
        <row r="132">
          <cell r="A132" t="str">
            <v>P124</v>
          </cell>
        </row>
        <row r="133">
          <cell r="A133" t="str">
            <v>P125</v>
          </cell>
        </row>
        <row r="134">
          <cell r="A134" t="str">
            <v>P126</v>
          </cell>
        </row>
        <row r="135">
          <cell r="A135" t="str">
            <v>P127</v>
          </cell>
        </row>
        <row r="136">
          <cell r="A136" t="str">
            <v>P128</v>
          </cell>
        </row>
        <row r="137">
          <cell r="A137" t="str">
            <v>P129</v>
          </cell>
        </row>
        <row r="138">
          <cell r="A138" t="str">
            <v>P130</v>
          </cell>
        </row>
        <row r="139">
          <cell r="A139" t="str">
            <v>P131</v>
          </cell>
        </row>
        <row r="140">
          <cell r="A140" t="str">
            <v>P132</v>
          </cell>
        </row>
        <row r="141">
          <cell r="A141" t="str">
            <v>P133</v>
          </cell>
        </row>
        <row r="142">
          <cell r="A142" t="str">
            <v>P134</v>
          </cell>
        </row>
        <row r="143">
          <cell r="A143" t="str">
            <v>P135</v>
          </cell>
        </row>
        <row r="144">
          <cell r="A144" t="str">
            <v>P136</v>
          </cell>
        </row>
        <row r="145">
          <cell r="A145" t="str">
            <v>P137</v>
          </cell>
        </row>
        <row r="146">
          <cell r="A146" t="str">
            <v>P138</v>
          </cell>
        </row>
        <row r="147">
          <cell r="A147" t="str">
            <v>P139</v>
          </cell>
        </row>
        <row r="148">
          <cell r="A148" t="str">
            <v>P140</v>
          </cell>
        </row>
        <row r="149">
          <cell r="A149" t="str">
            <v>P141</v>
          </cell>
        </row>
        <row r="150">
          <cell r="A150" t="str">
            <v>P142</v>
          </cell>
        </row>
        <row r="151">
          <cell r="A151" t="str">
            <v>P143</v>
          </cell>
        </row>
        <row r="152">
          <cell r="A152" t="str">
            <v>P144</v>
          </cell>
        </row>
        <row r="153">
          <cell r="A153" t="str">
            <v>P145</v>
          </cell>
        </row>
        <row r="154">
          <cell r="A154" t="str">
            <v>P146</v>
          </cell>
        </row>
        <row r="155">
          <cell r="A155" t="str">
            <v>P147</v>
          </cell>
        </row>
        <row r="156">
          <cell r="A156" t="str">
            <v>P148</v>
          </cell>
        </row>
        <row r="157">
          <cell r="A157" t="str">
            <v>P149</v>
          </cell>
        </row>
        <row r="158">
          <cell r="A158" t="str">
            <v>P150</v>
          </cell>
        </row>
        <row r="159">
          <cell r="A159" t="str">
            <v>P151</v>
          </cell>
        </row>
        <row r="160">
          <cell r="A160" t="str">
            <v>P152</v>
          </cell>
        </row>
        <row r="161">
          <cell r="A161" t="str">
            <v>P153</v>
          </cell>
        </row>
        <row r="162">
          <cell r="A162" t="str">
            <v>P154</v>
          </cell>
        </row>
        <row r="163">
          <cell r="A163" t="str">
            <v>P155</v>
          </cell>
        </row>
        <row r="164">
          <cell r="A164" t="str">
            <v>P156</v>
          </cell>
        </row>
        <row r="165">
          <cell r="A165" t="str">
            <v>P157</v>
          </cell>
        </row>
        <row r="166">
          <cell r="A166" t="str">
            <v>P158</v>
          </cell>
        </row>
        <row r="167">
          <cell r="A167" t="str">
            <v>P159</v>
          </cell>
        </row>
        <row r="168">
          <cell r="A168" t="str">
            <v>P160</v>
          </cell>
        </row>
        <row r="169">
          <cell r="A169" t="str">
            <v>P161</v>
          </cell>
        </row>
        <row r="170">
          <cell r="A170" t="str">
            <v>P162</v>
          </cell>
        </row>
        <row r="171">
          <cell r="A171" t="str">
            <v>P163</v>
          </cell>
        </row>
        <row r="172">
          <cell r="A172" t="str">
            <v>P164</v>
          </cell>
        </row>
        <row r="173">
          <cell r="A173" t="str">
            <v>P165</v>
          </cell>
        </row>
        <row r="174">
          <cell r="A174" t="str">
            <v>P166</v>
          </cell>
        </row>
        <row r="175">
          <cell r="A175" t="str">
            <v>P167</v>
          </cell>
        </row>
        <row r="176">
          <cell r="A176" t="str">
            <v>P168</v>
          </cell>
        </row>
        <row r="177">
          <cell r="A177" t="str">
            <v>P169</v>
          </cell>
        </row>
        <row r="178">
          <cell r="A178" t="str">
            <v>P170</v>
          </cell>
        </row>
        <row r="179">
          <cell r="A179" t="str">
            <v>P171</v>
          </cell>
        </row>
        <row r="180">
          <cell r="A180" t="str">
            <v>P172</v>
          </cell>
        </row>
        <row r="181">
          <cell r="A181" t="str">
            <v>P173</v>
          </cell>
        </row>
        <row r="182">
          <cell r="A182" t="str">
            <v>P174</v>
          </cell>
        </row>
        <row r="183">
          <cell r="A183" t="str">
            <v>P175</v>
          </cell>
        </row>
        <row r="184">
          <cell r="A184" t="str">
            <v>P176</v>
          </cell>
        </row>
        <row r="185">
          <cell r="A185" t="str">
            <v>P177</v>
          </cell>
        </row>
        <row r="186">
          <cell r="A186" t="str">
            <v>P178</v>
          </cell>
        </row>
        <row r="187">
          <cell r="A187" t="str">
            <v>P179</v>
          </cell>
        </row>
        <row r="188">
          <cell r="A188" t="str">
            <v>P180</v>
          </cell>
        </row>
        <row r="189">
          <cell r="A189" t="str">
            <v>P181</v>
          </cell>
        </row>
        <row r="190">
          <cell r="A190" t="str">
            <v>P182</v>
          </cell>
        </row>
        <row r="191">
          <cell r="A191" t="str">
            <v>P183</v>
          </cell>
        </row>
        <row r="192">
          <cell r="A192" t="str">
            <v>P184</v>
          </cell>
        </row>
        <row r="193">
          <cell r="A193" t="str">
            <v>P185</v>
          </cell>
        </row>
        <row r="194">
          <cell r="A194" t="str">
            <v>P186</v>
          </cell>
        </row>
        <row r="195">
          <cell r="A195" t="str">
            <v>P187</v>
          </cell>
        </row>
        <row r="196">
          <cell r="A196" t="str">
            <v>P188</v>
          </cell>
        </row>
        <row r="197">
          <cell r="A197" t="str">
            <v>P189</v>
          </cell>
        </row>
        <row r="198">
          <cell r="A198" t="str">
            <v>P190</v>
          </cell>
        </row>
        <row r="199">
          <cell r="A199" t="str">
            <v>P191</v>
          </cell>
        </row>
        <row r="200">
          <cell r="A200" t="str">
            <v>P192</v>
          </cell>
        </row>
        <row r="201">
          <cell r="A201" t="str">
            <v>P193</v>
          </cell>
        </row>
        <row r="202">
          <cell r="A202" t="str">
            <v>P194</v>
          </cell>
        </row>
        <row r="203">
          <cell r="A203" t="str">
            <v>P195</v>
          </cell>
        </row>
        <row r="204">
          <cell r="A204" t="str">
            <v>P196</v>
          </cell>
        </row>
        <row r="205">
          <cell r="A205" t="str">
            <v>P197</v>
          </cell>
        </row>
        <row r="206">
          <cell r="A206" t="str">
            <v>P198</v>
          </cell>
        </row>
        <row r="207">
          <cell r="A207" t="str">
            <v>P199</v>
          </cell>
        </row>
        <row r="208">
          <cell r="A208" t="str">
            <v>P200</v>
          </cell>
        </row>
      </sheetData>
      <sheetData sheetId="3"/>
      <sheetData sheetId="4"/>
      <sheetData sheetId="5"/>
      <sheetData sheetId="6"/>
      <sheetData sheetId="7">
        <row r="1">
          <cell r="T1">
            <v>1</v>
          </cell>
        </row>
        <row r="2">
          <cell r="T2">
            <v>2</v>
          </cell>
        </row>
        <row r="3">
          <cell r="T3">
            <v>3</v>
          </cell>
        </row>
        <row r="4">
          <cell r="T4">
            <v>4</v>
          </cell>
        </row>
        <row r="5">
          <cell r="T5">
            <v>5</v>
          </cell>
        </row>
        <row r="6">
          <cell r="T6">
            <v>6</v>
          </cell>
        </row>
        <row r="7">
          <cell r="T7">
            <v>7</v>
          </cell>
        </row>
        <row r="8">
          <cell r="T8">
            <v>8</v>
          </cell>
        </row>
        <row r="9">
          <cell r="T9">
            <v>9</v>
          </cell>
        </row>
        <row r="10">
          <cell r="T10">
            <v>10</v>
          </cell>
        </row>
        <row r="11">
          <cell r="T11">
            <v>11</v>
          </cell>
        </row>
        <row r="12">
          <cell r="T12">
            <v>12</v>
          </cell>
        </row>
        <row r="13">
          <cell r="T13">
            <v>13</v>
          </cell>
        </row>
        <row r="14">
          <cell r="T14">
            <v>14</v>
          </cell>
        </row>
        <row r="15">
          <cell r="T15">
            <v>15</v>
          </cell>
        </row>
        <row r="16">
          <cell r="T16">
            <v>16</v>
          </cell>
        </row>
        <row r="17">
          <cell r="T17">
            <v>17</v>
          </cell>
        </row>
        <row r="18">
          <cell r="T18">
            <v>18</v>
          </cell>
        </row>
        <row r="19">
          <cell r="T19">
            <v>19</v>
          </cell>
        </row>
        <row r="20">
          <cell r="T20">
            <v>20</v>
          </cell>
        </row>
        <row r="21">
          <cell r="T21">
            <v>21</v>
          </cell>
        </row>
        <row r="22">
          <cell r="T22">
            <v>22</v>
          </cell>
        </row>
        <row r="23">
          <cell r="T23">
            <v>23</v>
          </cell>
        </row>
        <row r="24">
          <cell r="T24">
            <v>24</v>
          </cell>
        </row>
        <row r="25">
          <cell r="T25">
            <v>25</v>
          </cell>
        </row>
        <row r="26">
          <cell r="T26">
            <v>26</v>
          </cell>
        </row>
        <row r="27">
          <cell r="T27">
            <v>27</v>
          </cell>
        </row>
        <row r="28">
          <cell r="T28">
            <v>28</v>
          </cell>
        </row>
        <row r="29">
          <cell r="T29">
            <v>29</v>
          </cell>
        </row>
        <row r="30">
          <cell r="T30">
            <v>30</v>
          </cell>
        </row>
        <row r="31">
          <cell r="T31">
            <v>31</v>
          </cell>
        </row>
        <row r="32">
          <cell r="T32">
            <v>32</v>
          </cell>
        </row>
        <row r="33">
          <cell r="T33">
            <v>33</v>
          </cell>
        </row>
        <row r="34">
          <cell r="T34">
            <v>34</v>
          </cell>
        </row>
        <row r="35">
          <cell r="T35">
            <v>35</v>
          </cell>
        </row>
        <row r="36">
          <cell r="T36">
            <v>36</v>
          </cell>
        </row>
      </sheetData>
      <sheetData sheetId="8"/>
      <sheetData sheetId="9"/>
      <sheetData sheetId="10"/>
      <sheetData sheetId="11">
        <row r="10">
          <cell r="A10" t="str">
            <v>P1TC</v>
          </cell>
        </row>
        <row r="11">
          <cell r="A11" t="str">
            <v>P2TC</v>
          </cell>
        </row>
        <row r="12">
          <cell r="A12" t="str">
            <v>P3TC</v>
          </cell>
        </row>
        <row r="13">
          <cell r="A13" t="str">
            <v>P4TC</v>
          </cell>
        </row>
        <row r="14">
          <cell r="A14" t="str">
            <v>P5TC</v>
          </cell>
        </row>
        <row r="15">
          <cell r="A15" t="str">
            <v>P6TC</v>
          </cell>
        </row>
        <row r="16">
          <cell r="A16" t="str">
            <v>P7TC</v>
          </cell>
        </row>
        <row r="17">
          <cell r="A17" t="str">
            <v>P8TC</v>
          </cell>
        </row>
        <row r="18">
          <cell r="A18" t="str">
            <v>P9TC</v>
          </cell>
        </row>
        <row r="19">
          <cell r="A19" t="str">
            <v>P10TC</v>
          </cell>
        </row>
        <row r="20">
          <cell r="A20" t="str">
            <v>P11TC</v>
          </cell>
        </row>
        <row r="21">
          <cell r="A21" t="str">
            <v>P12TC</v>
          </cell>
        </row>
        <row r="22">
          <cell r="A22" t="str">
            <v>P13TC</v>
          </cell>
        </row>
        <row r="23">
          <cell r="A23" t="str">
            <v>P14TC</v>
          </cell>
        </row>
        <row r="24">
          <cell r="A24" t="str">
            <v>P15TC</v>
          </cell>
        </row>
        <row r="25">
          <cell r="A25" t="str">
            <v>P16TC</v>
          </cell>
        </row>
        <row r="26">
          <cell r="A26" t="str">
            <v>P17TC</v>
          </cell>
        </row>
        <row r="27">
          <cell r="A27" t="str">
            <v>P18TC</v>
          </cell>
        </row>
        <row r="28">
          <cell r="A28" t="str">
            <v>P19TC</v>
          </cell>
        </row>
        <row r="29">
          <cell r="A29" t="str">
            <v>P20TC</v>
          </cell>
        </row>
        <row r="30">
          <cell r="A30" t="str">
            <v>P21TC</v>
          </cell>
        </row>
        <row r="31">
          <cell r="A31" t="str">
            <v>P22TC</v>
          </cell>
        </row>
      </sheetData>
      <sheetData sheetId="12"/>
      <sheetData sheetId="13">
        <row r="4">
          <cell r="B4" t="str">
            <v>Belgique/Belgie - BE</v>
          </cell>
        </row>
        <row r="5">
          <cell r="B5" t="str">
            <v>Bulgaria - BG</v>
          </cell>
        </row>
        <row r="6">
          <cell r="B6" t="str">
            <v>Ceska Republika - CZ</v>
          </cell>
        </row>
        <row r="7">
          <cell r="B7" t="str">
            <v>Danmark - DK</v>
          </cell>
        </row>
        <row r="8">
          <cell r="B8" t="str">
            <v>Deutschland - DE</v>
          </cell>
        </row>
        <row r="9">
          <cell r="B9" t="str">
            <v>Eesti - EE</v>
          </cell>
        </row>
        <row r="10">
          <cell r="B10" t="str">
            <v>Ellas - EL</v>
          </cell>
        </row>
        <row r="11">
          <cell r="B11" t="str">
            <v>Espana - ES</v>
          </cell>
        </row>
        <row r="12">
          <cell r="B12" t="str">
            <v>France - FR</v>
          </cell>
        </row>
        <row r="13">
          <cell r="B13" t="str">
            <v>Ireland - IE</v>
          </cell>
        </row>
        <row r="14">
          <cell r="B14" t="str">
            <v>Italia - IT</v>
          </cell>
        </row>
        <row r="15">
          <cell r="B15" t="str">
            <v>Kypros - CY</v>
          </cell>
        </row>
        <row r="16">
          <cell r="B16" t="str">
            <v>Latvija - LV</v>
          </cell>
        </row>
        <row r="17">
          <cell r="B17" t="str">
            <v>Lithuania - LT</v>
          </cell>
        </row>
        <row r="18">
          <cell r="B18" t="str">
            <v>Luxembourg - LU</v>
          </cell>
        </row>
        <row r="19">
          <cell r="B19" t="str">
            <v>Magyarorszag - HU</v>
          </cell>
        </row>
        <row r="20">
          <cell r="B20" t="str">
            <v>Malta - MT</v>
          </cell>
        </row>
        <row r="21">
          <cell r="B21" t="str">
            <v>Nederland - NL</v>
          </cell>
        </row>
        <row r="22">
          <cell r="B22" t="str">
            <v>Oesterreich - AT</v>
          </cell>
        </row>
        <row r="23">
          <cell r="B23" t="str">
            <v>Polska - PL</v>
          </cell>
        </row>
        <row r="24">
          <cell r="B24" t="str">
            <v>Portugal - PT</v>
          </cell>
        </row>
        <row r="25">
          <cell r="B25" t="str">
            <v>Rumania - RO</v>
          </cell>
        </row>
        <row r="26">
          <cell r="B26" t="str">
            <v>Slovenija - SI</v>
          </cell>
        </row>
        <row r="27">
          <cell r="B27" t="str">
            <v>Slovensko - SK</v>
          </cell>
        </row>
        <row r="28">
          <cell r="B28" t="str">
            <v>Suomi - FI</v>
          </cell>
        </row>
        <row r="29">
          <cell r="B29" t="str">
            <v>Sverige - SE</v>
          </cell>
        </row>
        <row r="30">
          <cell r="B30" t="str">
            <v>United Kingdom - UK</v>
          </cell>
        </row>
        <row r="31">
          <cell r="B31" t="str">
            <v>Island - IS</v>
          </cell>
        </row>
        <row r="32">
          <cell r="B32" t="str">
            <v>Liechtenstein - LI</v>
          </cell>
        </row>
        <row r="33">
          <cell r="B33" t="str">
            <v>Norge - NO</v>
          </cell>
        </row>
        <row r="34">
          <cell r="B34" t="str">
            <v>Schweiz / Suisse / Svizzera / Svizra - CH</v>
          </cell>
        </row>
        <row r="35">
          <cell r="B35" t="str">
            <v>Hrvatska - HR</v>
          </cell>
        </row>
        <row r="36">
          <cell r="B36" t="str">
            <v>Türkiye - TR</v>
          </cell>
        </row>
        <row r="37">
          <cell r="B37" t="str">
            <v>Albania - AL</v>
          </cell>
        </row>
        <row r="38">
          <cell r="B38" t="str">
            <v>Fyrom - FYR</v>
          </cell>
        </row>
        <row r="39">
          <cell r="B39" t="str">
            <v>Serbia - SER</v>
          </cell>
        </row>
        <row r="40">
          <cell r="B40" t="str">
            <v>AN Bonaire</v>
          </cell>
        </row>
        <row r="41">
          <cell r="B41" t="str">
            <v>AN Curaçao</v>
          </cell>
        </row>
        <row r="42">
          <cell r="B42" t="str">
            <v>AN Saba</v>
          </cell>
        </row>
        <row r="43">
          <cell r="B43" t="str">
            <v>AN Saint Eustatius</v>
          </cell>
        </row>
        <row r="44">
          <cell r="B44" t="str">
            <v>AN Saint Martin</v>
          </cell>
        </row>
        <row r="45">
          <cell r="B45" t="str">
            <v xml:space="preserve">Anguilla </v>
          </cell>
        </row>
        <row r="46">
          <cell r="B46" t="str">
            <v xml:space="preserve">Aruba </v>
          </cell>
        </row>
        <row r="47">
          <cell r="B47" t="str">
            <v xml:space="preserve">British Indian Ocean Territory </v>
          </cell>
        </row>
        <row r="48">
          <cell r="B48" t="str">
            <v xml:space="preserve">Cayman Islands </v>
          </cell>
        </row>
        <row r="49">
          <cell r="B49" t="str">
            <v>Falkland Islands (Malvinas)</v>
          </cell>
        </row>
        <row r="50">
          <cell r="B50" t="str">
            <v>French Southern and Antartic Territories</v>
          </cell>
        </row>
        <row r="51">
          <cell r="B51" t="str">
            <v xml:space="preserve">Mayotte </v>
          </cell>
        </row>
        <row r="52">
          <cell r="B52" t="str">
            <v xml:space="preserve">Montserrat </v>
          </cell>
        </row>
        <row r="53">
          <cell r="B53" t="str">
            <v>Netherlands Antilles</v>
          </cell>
        </row>
        <row r="54">
          <cell r="B54" t="str">
            <v>Pitcairn</v>
          </cell>
        </row>
        <row r="55">
          <cell r="B55" t="str">
            <v xml:space="preserve">Saint Helena, Ascension Island, Tristan da Cunha </v>
          </cell>
        </row>
        <row r="56">
          <cell r="B56" t="str">
            <v>British Antartic Territories</v>
          </cell>
        </row>
        <row r="57">
          <cell r="B57" t="str">
            <v xml:space="preserve">Saint Pierre And Miquelon </v>
          </cell>
        </row>
        <row r="58">
          <cell r="B58" t="str">
            <v>South Georgia And The South Sandwich Islands</v>
          </cell>
        </row>
        <row r="59">
          <cell r="B59" t="str">
            <v xml:space="preserve">Turks And Caicos Islands </v>
          </cell>
        </row>
        <row r="60">
          <cell r="B60" t="str">
            <v>Virgin Islands, British</v>
          </cell>
        </row>
        <row r="61">
          <cell r="B61" t="str">
            <v>Afghanistan</v>
          </cell>
        </row>
        <row r="62">
          <cell r="B62" t="str">
            <v>Algeria</v>
          </cell>
        </row>
        <row r="63">
          <cell r="B63" t="str">
            <v>American Samoa</v>
          </cell>
        </row>
        <row r="64">
          <cell r="B64" t="str">
            <v>Angola</v>
          </cell>
        </row>
        <row r="65">
          <cell r="B65" t="str">
            <v>Antigua And Barbuda</v>
          </cell>
        </row>
        <row r="66">
          <cell r="B66" t="str">
            <v>Argentina</v>
          </cell>
        </row>
        <row r="67">
          <cell r="B67" t="str">
            <v>Armenia</v>
          </cell>
        </row>
        <row r="68">
          <cell r="B68" t="str">
            <v>Australia</v>
          </cell>
        </row>
        <row r="69">
          <cell r="B69" t="str">
            <v>Azerbaijan</v>
          </cell>
        </row>
        <row r="70">
          <cell r="B70" t="str">
            <v>Bahamas</v>
          </cell>
        </row>
        <row r="71">
          <cell r="B71" t="str">
            <v>Bahrain</v>
          </cell>
        </row>
        <row r="72">
          <cell r="B72" t="str">
            <v>Bangladesh</v>
          </cell>
        </row>
        <row r="73">
          <cell r="B73" t="str">
            <v>Barbados</v>
          </cell>
        </row>
        <row r="74">
          <cell r="B74" t="str">
            <v>Belarus</v>
          </cell>
        </row>
        <row r="75">
          <cell r="B75" t="str">
            <v>Belize</v>
          </cell>
        </row>
        <row r="76">
          <cell r="B76" t="str">
            <v>Benin</v>
          </cell>
        </row>
        <row r="77">
          <cell r="B77" t="str">
            <v>Bhutan</v>
          </cell>
        </row>
        <row r="78">
          <cell r="B78" t="str">
            <v>Bolivia, Plurinational State Of</v>
          </cell>
        </row>
        <row r="79">
          <cell r="B79" t="str">
            <v>Bosnia Herzegovina</v>
          </cell>
        </row>
        <row r="80">
          <cell r="B80" t="str">
            <v>Botswana</v>
          </cell>
        </row>
        <row r="81">
          <cell r="B81" t="str">
            <v>Brazil</v>
          </cell>
        </row>
        <row r="82">
          <cell r="B82" t="str">
            <v>Brunei Darussalam</v>
          </cell>
        </row>
        <row r="83">
          <cell r="B83" t="str">
            <v>Burkina Faso</v>
          </cell>
        </row>
        <row r="84">
          <cell r="B84" t="str">
            <v>Burundi</v>
          </cell>
        </row>
        <row r="85">
          <cell r="B85" t="str">
            <v>Cambodia</v>
          </cell>
        </row>
        <row r="86">
          <cell r="B86" t="str">
            <v>Cameroon</v>
          </cell>
        </row>
        <row r="87">
          <cell r="B87" t="str">
            <v>Canada</v>
          </cell>
        </row>
        <row r="88">
          <cell r="B88" t="str">
            <v>Cape Verde</v>
          </cell>
        </row>
        <row r="89">
          <cell r="B89" t="str">
            <v>Central African Republic</v>
          </cell>
        </row>
        <row r="90">
          <cell r="B90" t="str">
            <v>Chad</v>
          </cell>
        </row>
        <row r="91">
          <cell r="B91" t="str">
            <v>Chile</v>
          </cell>
        </row>
        <row r="92">
          <cell r="B92" t="str">
            <v>China</v>
          </cell>
        </row>
        <row r="93">
          <cell r="B93" t="str">
            <v>Colombia</v>
          </cell>
        </row>
        <row r="94">
          <cell r="B94" t="str">
            <v>Comoros</v>
          </cell>
        </row>
        <row r="95">
          <cell r="B95" t="str">
            <v>Congo</v>
          </cell>
        </row>
        <row r="96">
          <cell r="B96" t="str">
            <v>Congo, The Democratic Republic Of The</v>
          </cell>
        </row>
        <row r="97">
          <cell r="B97" t="str">
            <v>Cook Islands</v>
          </cell>
        </row>
        <row r="98">
          <cell r="B98" t="str">
            <v>Costa Rica</v>
          </cell>
        </row>
        <row r="99">
          <cell r="B99" t="str">
            <v>Côte D'ivoire</v>
          </cell>
        </row>
        <row r="100">
          <cell r="B100" t="str">
            <v>Cuba</v>
          </cell>
        </row>
        <row r="101">
          <cell r="B101" t="str">
            <v>Djibouti</v>
          </cell>
        </row>
        <row r="102">
          <cell r="B102" t="str">
            <v>Dominica</v>
          </cell>
        </row>
        <row r="103">
          <cell r="B103" t="str">
            <v>Dominican Republic</v>
          </cell>
        </row>
        <row r="104">
          <cell r="B104" t="str">
            <v>Ecuador</v>
          </cell>
        </row>
        <row r="105">
          <cell r="B105" t="str">
            <v>Egypt</v>
          </cell>
        </row>
        <row r="106">
          <cell r="B106" t="str">
            <v>El Salvador</v>
          </cell>
        </row>
        <row r="107">
          <cell r="B107" t="str">
            <v>Equatorial Guinea</v>
          </cell>
        </row>
        <row r="108">
          <cell r="B108" t="str">
            <v>Eritrea</v>
          </cell>
        </row>
        <row r="109">
          <cell r="B109" t="str">
            <v>Ethiopia</v>
          </cell>
        </row>
        <row r="110">
          <cell r="B110" t="str">
            <v>Fiji</v>
          </cell>
        </row>
        <row r="111">
          <cell r="B111" t="str">
            <v>Gabon</v>
          </cell>
        </row>
        <row r="112">
          <cell r="B112" t="str">
            <v>Gambia</v>
          </cell>
        </row>
        <row r="113">
          <cell r="B113" t="str">
            <v>Georgia</v>
          </cell>
        </row>
        <row r="114">
          <cell r="B114" t="str">
            <v>Ghana</v>
          </cell>
        </row>
        <row r="115">
          <cell r="B115" t="str">
            <v>Grenada</v>
          </cell>
        </row>
        <row r="116">
          <cell r="B116" t="str">
            <v>Guam</v>
          </cell>
        </row>
        <row r="117">
          <cell r="B117" t="str">
            <v>Guatemala</v>
          </cell>
        </row>
        <row r="118">
          <cell r="B118" t="str">
            <v>Guinea</v>
          </cell>
        </row>
        <row r="119">
          <cell r="B119" t="str">
            <v>Guinea-Bissau</v>
          </cell>
        </row>
        <row r="120">
          <cell r="B120" t="str">
            <v>Guyana</v>
          </cell>
        </row>
        <row r="121">
          <cell r="B121" t="str">
            <v>Haiti</v>
          </cell>
        </row>
        <row r="122">
          <cell r="B122" t="str">
            <v>Honduras</v>
          </cell>
        </row>
        <row r="123">
          <cell r="B123" t="str">
            <v>Hong Kong</v>
          </cell>
        </row>
        <row r="124">
          <cell r="B124" t="str">
            <v>India</v>
          </cell>
        </row>
        <row r="125">
          <cell r="B125" t="str">
            <v>Indonesia</v>
          </cell>
        </row>
        <row r="126">
          <cell r="B126" t="str">
            <v>Iran, Islamic Republic Of</v>
          </cell>
        </row>
        <row r="127">
          <cell r="B127" t="str">
            <v>Iraq</v>
          </cell>
        </row>
        <row r="128">
          <cell r="B128" t="str">
            <v>Israel</v>
          </cell>
        </row>
        <row r="129">
          <cell r="B129" t="str">
            <v>Jamaica</v>
          </cell>
        </row>
        <row r="130">
          <cell r="B130" t="str">
            <v>Japan</v>
          </cell>
        </row>
        <row r="131">
          <cell r="B131" t="str">
            <v>Jordan</v>
          </cell>
        </row>
        <row r="132">
          <cell r="B132" t="str">
            <v>Kazakhstan</v>
          </cell>
        </row>
        <row r="133">
          <cell r="B133" t="str">
            <v>Kenya</v>
          </cell>
        </row>
        <row r="134">
          <cell r="B134" t="str">
            <v>Kiribati</v>
          </cell>
        </row>
        <row r="135">
          <cell r="B135" t="str">
            <v>Korea, Democratic People's Republic Of</v>
          </cell>
        </row>
        <row r="136">
          <cell r="B136" t="str">
            <v>Korea, Republic Of</v>
          </cell>
        </row>
        <row r="137">
          <cell r="B137" t="str">
            <v>Kuwait</v>
          </cell>
        </row>
        <row r="138">
          <cell r="B138" t="str">
            <v>Kyrgyzstan</v>
          </cell>
        </row>
        <row r="139">
          <cell r="B139" t="str">
            <v>Laos People's Democratic Republic</v>
          </cell>
        </row>
        <row r="140">
          <cell r="B140" t="str">
            <v>Lebanon</v>
          </cell>
        </row>
        <row r="141">
          <cell r="B141" t="str">
            <v>Lesotho</v>
          </cell>
        </row>
        <row r="142">
          <cell r="B142" t="str">
            <v>Liberia</v>
          </cell>
        </row>
        <row r="143">
          <cell r="B143" t="str">
            <v>Libyan Arab Jamahiriya</v>
          </cell>
        </row>
        <row r="144">
          <cell r="B144" t="str">
            <v>Macao</v>
          </cell>
        </row>
        <row r="145">
          <cell r="B145" t="str">
            <v>Madagascar</v>
          </cell>
        </row>
        <row r="146">
          <cell r="B146" t="str">
            <v>Malawi</v>
          </cell>
        </row>
        <row r="147">
          <cell r="B147" t="str">
            <v>Malaysia</v>
          </cell>
        </row>
        <row r="148">
          <cell r="B148" t="str">
            <v>Maldives</v>
          </cell>
        </row>
        <row r="149">
          <cell r="B149" t="str">
            <v>Mali</v>
          </cell>
        </row>
        <row r="150">
          <cell r="B150" t="str">
            <v>Marshall Islands</v>
          </cell>
        </row>
        <row r="151">
          <cell r="B151" t="str">
            <v>Mauritania</v>
          </cell>
        </row>
        <row r="152">
          <cell r="B152" t="str">
            <v>Mauritius</v>
          </cell>
        </row>
        <row r="153">
          <cell r="B153" t="str">
            <v>Mexico</v>
          </cell>
        </row>
        <row r="154">
          <cell r="B154" t="str">
            <v>Micronesia, Federated States Of</v>
          </cell>
        </row>
        <row r="155">
          <cell r="B155" t="str">
            <v>Moldova, Republic Of</v>
          </cell>
        </row>
        <row r="156">
          <cell r="B156" t="str">
            <v>Monaco</v>
          </cell>
        </row>
        <row r="157">
          <cell r="B157" t="str">
            <v>Mongolia</v>
          </cell>
        </row>
        <row r="158">
          <cell r="B158" t="str">
            <v>Montenegro</v>
          </cell>
        </row>
        <row r="159">
          <cell r="B159" t="str">
            <v>Morocco</v>
          </cell>
        </row>
        <row r="160">
          <cell r="B160" t="str">
            <v>Mozambique</v>
          </cell>
        </row>
        <row r="161">
          <cell r="B161" t="str">
            <v>Myanmar</v>
          </cell>
        </row>
        <row r="162">
          <cell r="B162" t="str">
            <v>Namibia</v>
          </cell>
        </row>
        <row r="163">
          <cell r="B163" t="str">
            <v>Nauru</v>
          </cell>
        </row>
        <row r="164">
          <cell r="B164" t="str">
            <v>Nepal</v>
          </cell>
        </row>
        <row r="165">
          <cell r="B165" t="str">
            <v>New Zealand</v>
          </cell>
        </row>
        <row r="166">
          <cell r="B166" t="str">
            <v>Nicaragua</v>
          </cell>
        </row>
        <row r="167">
          <cell r="B167" t="str">
            <v>Niger</v>
          </cell>
        </row>
        <row r="168">
          <cell r="B168" t="str">
            <v>Nigeria</v>
          </cell>
        </row>
        <row r="169">
          <cell r="B169" t="str">
            <v>Niue</v>
          </cell>
        </row>
        <row r="170">
          <cell r="B170" t="str">
            <v>Oman</v>
          </cell>
        </row>
        <row r="171">
          <cell r="B171" t="str">
            <v>Pakistan</v>
          </cell>
        </row>
        <row r="172">
          <cell r="B172" t="str">
            <v>Palau</v>
          </cell>
        </row>
        <row r="173">
          <cell r="B173" t="str">
            <v>Panama</v>
          </cell>
        </row>
        <row r="174">
          <cell r="B174" t="str">
            <v>Papua New Guinea</v>
          </cell>
        </row>
        <row r="175">
          <cell r="B175" t="str">
            <v>Paraguay</v>
          </cell>
        </row>
        <row r="176">
          <cell r="B176" t="str">
            <v>Peru</v>
          </cell>
        </row>
        <row r="177">
          <cell r="B177" t="str">
            <v>Philippines</v>
          </cell>
        </row>
        <row r="178">
          <cell r="B178" t="str">
            <v>Puerto Rico</v>
          </cell>
        </row>
        <row r="179">
          <cell r="B179" t="str">
            <v>Qatar</v>
          </cell>
        </row>
        <row r="180">
          <cell r="B180" t="str">
            <v>Russian Federation</v>
          </cell>
        </row>
        <row r="181">
          <cell r="B181" t="str">
            <v>Rwanda</v>
          </cell>
        </row>
        <row r="182">
          <cell r="B182" t="str">
            <v>Saint Kitts And Nevis</v>
          </cell>
        </row>
        <row r="183">
          <cell r="B183" t="str">
            <v>Saint Lucia</v>
          </cell>
        </row>
        <row r="184">
          <cell r="B184" t="str">
            <v>Saint Vincent And The Grenadines</v>
          </cell>
        </row>
        <row r="185">
          <cell r="B185" t="str">
            <v>Samoa</v>
          </cell>
        </row>
        <row r="186">
          <cell r="B186" t="str">
            <v>Sao Tome And Principe</v>
          </cell>
        </row>
        <row r="187">
          <cell r="B187" t="str">
            <v>Saudi Arabia</v>
          </cell>
        </row>
        <row r="188">
          <cell r="B188" t="str">
            <v>Senegal</v>
          </cell>
        </row>
        <row r="189">
          <cell r="B189" t="str">
            <v>Seychelles</v>
          </cell>
        </row>
        <row r="190">
          <cell r="B190" t="str">
            <v>Sierra Leone</v>
          </cell>
        </row>
        <row r="191">
          <cell r="B191" t="str">
            <v>Singapore</v>
          </cell>
        </row>
        <row r="192">
          <cell r="B192" t="str">
            <v>Solomon Islands</v>
          </cell>
        </row>
        <row r="193">
          <cell r="B193" t="str">
            <v>Somalia</v>
          </cell>
        </row>
        <row r="194">
          <cell r="B194" t="str">
            <v>South Africa</v>
          </cell>
        </row>
        <row r="195">
          <cell r="B195" t="str">
            <v>Sri Lanka</v>
          </cell>
        </row>
        <row r="196">
          <cell r="B196" t="str">
            <v>Sudan</v>
          </cell>
        </row>
        <row r="197">
          <cell r="B197" t="str">
            <v>Suriname</v>
          </cell>
        </row>
        <row r="198">
          <cell r="B198" t="str">
            <v>Swaziland</v>
          </cell>
        </row>
        <row r="199">
          <cell r="B199" t="str">
            <v>Syrian Arab Republic</v>
          </cell>
        </row>
        <row r="200">
          <cell r="B200" t="str">
            <v>Tajikistan</v>
          </cell>
        </row>
        <row r="201">
          <cell r="B201" t="str">
            <v>Tanzania, United Republic Of</v>
          </cell>
        </row>
        <row r="202">
          <cell r="B202" t="str">
            <v>Thailand</v>
          </cell>
        </row>
        <row r="203">
          <cell r="B203" t="str">
            <v>Timor-Leste</v>
          </cell>
        </row>
        <row r="204">
          <cell r="B204" t="str">
            <v>Togo</v>
          </cell>
        </row>
        <row r="205">
          <cell r="B205" t="str">
            <v>Tokelau</v>
          </cell>
        </row>
        <row r="206">
          <cell r="B206" t="str">
            <v>Tonga</v>
          </cell>
        </row>
        <row r="207">
          <cell r="B207" t="str">
            <v>Trinidad And Tobago</v>
          </cell>
        </row>
        <row r="208">
          <cell r="B208" t="str">
            <v>Tunisia</v>
          </cell>
        </row>
        <row r="209">
          <cell r="B209" t="str">
            <v>Turkmenistan</v>
          </cell>
        </row>
        <row r="210">
          <cell r="B210" t="str">
            <v>Tuvalu</v>
          </cell>
        </row>
        <row r="211">
          <cell r="B211" t="str">
            <v>Uganda</v>
          </cell>
        </row>
        <row r="212">
          <cell r="B212" t="str">
            <v>Ukraine</v>
          </cell>
        </row>
        <row r="213">
          <cell r="B213" t="str">
            <v>United Arab Emirates</v>
          </cell>
        </row>
        <row r="214">
          <cell r="B214" t="str">
            <v>United States of America</v>
          </cell>
        </row>
        <row r="215">
          <cell r="B215" t="str">
            <v>Uruguay</v>
          </cell>
        </row>
        <row r="216">
          <cell r="B216" t="str">
            <v>Uzbekistan</v>
          </cell>
        </row>
        <row r="217">
          <cell r="B217" t="str">
            <v>Vanuatu</v>
          </cell>
        </row>
        <row r="218">
          <cell r="B218" t="str">
            <v>Venezuela, Bolivarian Republic Of</v>
          </cell>
        </row>
        <row r="219">
          <cell r="B219" t="str">
            <v>Viet Nam</v>
          </cell>
        </row>
        <row r="220">
          <cell r="B220" t="str">
            <v>Virgin Islands, U.S.</v>
          </cell>
        </row>
        <row r="221">
          <cell r="B221" t="str">
            <v>Yemen</v>
          </cell>
        </row>
        <row r="222">
          <cell r="B222" t="str">
            <v>Zambia</v>
          </cell>
        </row>
        <row r="223">
          <cell r="B223" t="str">
            <v>Zimbabwe</v>
          </cell>
        </row>
        <row r="224">
          <cell r="B224" t="str">
            <v>Other</v>
          </cell>
        </row>
        <row r="225">
          <cell r="B225" t="str">
            <v>Virgin Islands, U.S.</v>
          </cell>
        </row>
        <row r="226">
          <cell r="B226" t="str">
            <v>Yemen</v>
          </cell>
        </row>
        <row r="227">
          <cell r="B227" t="str">
            <v>Zambia</v>
          </cell>
        </row>
        <row r="228">
          <cell r="B228" t="str">
            <v>Zimbabwe</v>
          </cell>
        </row>
      </sheetData>
      <sheetData sheetId="14">
        <row r="6">
          <cell r="A6" t="str">
            <v xml:space="preserve">Comenius Multilateral Projects </v>
          </cell>
        </row>
      </sheetData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and II. Overview"/>
      <sheetName val="III. Project implementation sup"/>
      <sheetName val="IV. Mobility activities"/>
      <sheetName val="V. Work packages overview"/>
      <sheetName val="Ceiling - Project impl."/>
      <sheetName val="Workpackages"/>
      <sheetName val="Partners and Rates"/>
      <sheetName val="Translation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93">
          <cell r="A93" t="str">
            <v>Preparation</v>
          </cell>
        </row>
        <row r="94">
          <cell r="A94" t="str">
            <v>Management</v>
          </cell>
        </row>
        <row r="95">
          <cell r="A95" t="str">
            <v>Implementation</v>
          </cell>
        </row>
        <row r="96">
          <cell r="A96" t="str">
            <v>Quality Assurance</v>
          </cell>
        </row>
        <row r="97">
          <cell r="A97" t="str">
            <v>Evaluation</v>
          </cell>
        </row>
        <row r="98">
          <cell r="A98" t="str">
            <v>Dissemination &amp; Exploitation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WWV51"/>
  <sheetViews>
    <sheetView workbookViewId="0">
      <pane ySplit="10" topLeftCell="A20" activePane="bottomLeft" state="frozen"/>
      <selection activeCell="A12" sqref="A12"/>
      <selection pane="bottomLeft" activeCell="E9" sqref="E9:AN9"/>
    </sheetView>
  </sheetViews>
  <sheetFormatPr baseColWidth="10" defaultColWidth="0" defaultRowHeight="10.199999999999999" zeroHeight="1" x14ac:dyDescent="0.2"/>
  <cols>
    <col min="1" max="1" width="11.6640625" style="24" customWidth="1"/>
    <col min="2" max="2" width="8.33203125" style="24" customWidth="1"/>
    <col min="3" max="3" width="6.109375" style="24" bestFit="1" customWidth="1"/>
    <col min="4" max="4" width="8.6640625" style="24" bestFit="1" customWidth="1"/>
    <col min="5" max="22" width="2.6640625" style="20" customWidth="1"/>
    <col min="23" max="23" width="3.6640625" style="20" customWidth="1"/>
    <col min="24" max="38" width="2.6640625" style="20" customWidth="1"/>
    <col min="39" max="39" width="3.88671875" style="20" customWidth="1"/>
    <col min="40" max="40" width="2.6640625" style="20" customWidth="1"/>
    <col min="41" max="41" width="46" style="20" hidden="1" customWidth="1"/>
    <col min="42" max="42" width="1.33203125" style="20" customWidth="1"/>
    <col min="43" max="256" width="9.44140625" style="20" hidden="1"/>
    <col min="257" max="258" width="8.33203125" style="20" hidden="1"/>
    <col min="259" max="259" width="6.109375" style="20" hidden="1"/>
    <col min="260" max="260" width="8.6640625" style="20" hidden="1"/>
    <col min="261" max="294" width="2.6640625" style="20" hidden="1"/>
    <col min="295" max="295" width="3.88671875" style="20" hidden="1"/>
    <col min="296" max="296" width="2.6640625" style="20" hidden="1"/>
    <col min="297" max="512" width="9.44140625" style="20" hidden="1"/>
    <col min="513" max="514" width="8.33203125" style="20" hidden="1"/>
    <col min="515" max="515" width="6.109375" style="20" hidden="1"/>
    <col min="516" max="516" width="8.6640625" style="20" hidden="1"/>
    <col min="517" max="550" width="2.6640625" style="20" hidden="1"/>
    <col min="551" max="551" width="3.88671875" style="20" hidden="1"/>
    <col min="552" max="552" width="2.6640625" style="20" hidden="1"/>
    <col min="553" max="768" width="9.44140625" style="20" hidden="1"/>
    <col min="769" max="770" width="8.33203125" style="20" hidden="1"/>
    <col min="771" max="771" width="6.109375" style="20" hidden="1"/>
    <col min="772" max="772" width="8.6640625" style="20" hidden="1"/>
    <col min="773" max="806" width="2.6640625" style="20" hidden="1"/>
    <col min="807" max="807" width="3.88671875" style="20" hidden="1"/>
    <col min="808" max="808" width="2.6640625" style="20" hidden="1"/>
    <col min="809" max="1024" width="9.44140625" style="20" hidden="1"/>
    <col min="1025" max="1026" width="8.33203125" style="20" hidden="1"/>
    <col min="1027" max="1027" width="6.109375" style="20" hidden="1"/>
    <col min="1028" max="1028" width="8.6640625" style="20" hidden="1"/>
    <col min="1029" max="1062" width="2.6640625" style="20" hidden="1"/>
    <col min="1063" max="1063" width="3.88671875" style="20" hidden="1"/>
    <col min="1064" max="1064" width="2.6640625" style="20" hidden="1"/>
    <col min="1065" max="1280" width="9.44140625" style="20" hidden="1"/>
    <col min="1281" max="1282" width="8.33203125" style="20" hidden="1"/>
    <col min="1283" max="1283" width="6.109375" style="20" hidden="1"/>
    <col min="1284" max="1284" width="8.6640625" style="20" hidden="1"/>
    <col min="1285" max="1318" width="2.6640625" style="20" hidden="1"/>
    <col min="1319" max="1319" width="3.88671875" style="20" hidden="1"/>
    <col min="1320" max="1320" width="2.6640625" style="20" hidden="1"/>
    <col min="1321" max="1536" width="9.44140625" style="20" hidden="1"/>
    <col min="1537" max="1538" width="8.33203125" style="20" hidden="1"/>
    <col min="1539" max="1539" width="6.109375" style="20" hidden="1"/>
    <col min="1540" max="1540" width="8.6640625" style="20" hidden="1"/>
    <col min="1541" max="1574" width="2.6640625" style="20" hidden="1"/>
    <col min="1575" max="1575" width="3.88671875" style="20" hidden="1"/>
    <col min="1576" max="1576" width="2.6640625" style="20" hidden="1"/>
    <col min="1577" max="1792" width="9.44140625" style="20" hidden="1"/>
    <col min="1793" max="1794" width="8.33203125" style="20" hidden="1"/>
    <col min="1795" max="1795" width="6.109375" style="20" hidden="1"/>
    <col min="1796" max="1796" width="8.6640625" style="20" hidden="1"/>
    <col min="1797" max="1830" width="2.6640625" style="20" hidden="1"/>
    <col min="1831" max="1831" width="3.88671875" style="20" hidden="1"/>
    <col min="1832" max="1832" width="2.6640625" style="20" hidden="1"/>
    <col min="1833" max="2048" width="9.44140625" style="20" hidden="1"/>
    <col min="2049" max="2050" width="8.33203125" style="20" hidden="1"/>
    <col min="2051" max="2051" width="6.109375" style="20" hidden="1"/>
    <col min="2052" max="2052" width="8.6640625" style="20" hidden="1"/>
    <col min="2053" max="2086" width="2.6640625" style="20" hidden="1"/>
    <col min="2087" max="2087" width="3.88671875" style="20" hidden="1"/>
    <col min="2088" max="2088" width="2.6640625" style="20" hidden="1"/>
    <col min="2089" max="2304" width="9.44140625" style="20" hidden="1"/>
    <col min="2305" max="2306" width="8.33203125" style="20" hidden="1"/>
    <col min="2307" max="2307" width="6.109375" style="20" hidden="1"/>
    <col min="2308" max="2308" width="8.6640625" style="20" hidden="1"/>
    <col min="2309" max="2342" width="2.6640625" style="20" hidden="1"/>
    <col min="2343" max="2343" width="3.88671875" style="20" hidden="1"/>
    <col min="2344" max="2344" width="2.6640625" style="20" hidden="1"/>
    <col min="2345" max="2560" width="9.44140625" style="20" hidden="1"/>
    <col min="2561" max="2562" width="8.33203125" style="20" hidden="1"/>
    <col min="2563" max="2563" width="6.109375" style="20" hidden="1"/>
    <col min="2564" max="2564" width="8.6640625" style="20" hidden="1"/>
    <col min="2565" max="2598" width="2.6640625" style="20" hidden="1"/>
    <col min="2599" max="2599" width="3.88671875" style="20" hidden="1"/>
    <col min="2600" max="2600" width="2.6640625" style="20" hidden="1"/>
    <col min="2601" max="2816" width="9.44140625" style="20" hidden="1"/>
    <col min="2817" max="2818" width="8.33203125" style="20" hidden="1"/>
    <col min="2819" max="2819" width="6.109375" style="20" hidden="1"/>
    <col min="2820" max="2820" width="8.6640625" style="20" hidden="1"/>
    <col min="2821" max="2854" width="2.6640625" style="20" hidden="1"/>
    <col min="2855" max="2855" width="3.88671875" style="20" hidden="1"/>
    <col min="2856" max="2856" width="2.6640625" style="20" hidden="1"/>
    <col min="2857" max="3072" width="9.44140625" style="20" hidden="1"/>
    <col min="3073" max="3074" width="8.33203125" style="20" hidden="1"/>
    <col min="3075" max="3075" width="6.109375" style="20" hidden="1"/>
    <col min="3076" max="3076" width="8.6640625" style="20" hidden="1"/>
    <col min="3077" max="3110" width="2.6640625" style="20" hidden="1"/>
    <col min="3111" max="3111" width="3.88671875" style="20" hidden="1"/>
    <col min="3112" max="3112" width="2.6640625" style="20" hidden="1"/>
    <col min="3113" max="3328" width="9.44140625" style="20" hidden="1"/>
    <col min="3329" max="3330" width="8.33203125" style="20" hidden="1"/>
    <col min="3331" max="3331" width="6.109375" style="20" hidden="1"/>
    <col min="3332" max="3332" width="8.6640625" style="20" hidden="1"/>
    <col min="3333" max="3366" width="2.6640625" style="20" hidden="1"/>
    <col min="3367" max="3367" width="3.88671875" style="20" hidden="1"/>
    <col min="3368" max="3368" width="2.6640625" style="20" hidden="1"/>
    <col min="3369" max="3584" width="9.44140625" style="20" hidden="1"/>
    <col min="3585" max="3586" width="8.33203125" style="20" hidden="1"/>
    <col min="3587" max="3587" width="6.109375" style="20" hidden="1"/>
    <col min="3588" max="3588" width="8.6640625" style="20" hidden="1"/>
    <col min="3589" max="3622" width="2.6640625" style="20" hidden="1"/>
    <col min="3623" max="3623" width="3.88671875" style="20" hidden="1"/>
    <col min="3624" max="3624" width="2.6640625" style="20" hidden="1"/>
    <col min="3625" max="3840" width="9.44140625" style="20" hidden="1"/>
    <col min="3841" max="3842" width="8.33203125" style="20" hidden="1"/>
    <col min="3843" max="3843" width="6.109375" style="20" hidden="1"/>
    <col min="3844" max="3844" width="8.6640625" style="20" hidden="1"/>
    <col min="3845" max="3878" width="2.6640625" style="20" hidden="1"/>
    <col min="3879" max="3879" width="3.88671875" style="20" hidden="1"/>
    <col min="3880" max="3880" width="2.6640625" style="20" hidden="1"/>
    <col min="3881" max="4096" width="9.44140625" style="20" hidden="1"/>
    <col min="4097" max="4098" width="8.33203125" style="20" hidden="1"/>
    <col min="4099" max="4099" width="6.109375" style="20" hidden="1"/>
    <col min="4100" max="4100" width="8.6640625" style="20" hidden="1"/>
    <col min="4101" max="4134" width="2.6640625" style="20" hidden="1"/>
    <col min="4135" max="4135" width="3.88671875" style="20" hidden="1"/>
    <col min="4136" max="4136" width="2.6640625" style="20" hidden="1"/>
    <col min="4137" max="4352" width="9.44140625" style="20" hidden="1"/>
    <col min="4353" max="4354" width="8.33203125" style="20" hidden="1"/>
    <col min="4355" max="4355" width="6.109375" style="20" hidden="1"/>
    <col min="4356" max="4356" width="8.6640625" style="20" hidden="1"/>
    <col min="4357" max="4390" width="2.6640625" style="20" hidden="1"/>
    <col min="4391" max="4391" width="3.88671875" style="20" hidden="1"/>
    <col min="4392" max="4392" width="2.6640625" style="20" hidden="1"/>
    <col min="4393" max="4608" width="9.44140625" style="20" hidden="1"/>
    <col min="4609" max="4610" width="8.33203125" style="20" hidden="1"/>
    <col min="4611" max="4611" width="6.109375" style="20" hidden="1"/>
    <col min="4612" max="4612" width="8.6640625" style="20" hidden="1"/>
    <col min="4613" max="4646" width="2.6640625" style="20" hidden="1"/>
    <col min="4647" max="4647" width="3.88671875" style="20" hidden="1"/>
    <col min="4648" max="4648" width="2.6640625" style="20" hidden="1"/>
    <col min="4649" max="4864" width="9.44140625" style="20" hidden="1"/>
    <col min="4865" max="4866" width="8.33203125" style="20" hidden="1"/>
    <col min="4867" max="4867" width="6.109375" style="20" hidden="1"/>
    <col min="4868" max="4868" width="8.6640625" style="20" hidden="1"/>
    <col min="4869" max="4902" width="2.6640625" style="20" hidden="1"/>
    <col min="4903" max="4903" width="3.88671875" style="20" hidden="1"/>
    <col min="4904" max="4904" width="2.6640625" style="20" hidden="1"/>
    <col min="4905" max="5120" width="9.44140625" style="20" hidden="1"/>
    <col min="5121" max="5122" width="8.33203125" style="20" hidden="1"/>
    <col min="5123" max="5123" width="6.109375" style="20" hidden="1"/>
    <col min="5124" max="5124" width="8.6640625" style="20" hidden="1"/>
    <col min="5125" max="5158" width="2.6640625" style="20" hidden="1"/>
    <col min="5159" max="5159" width="3.88671875" style="20" hidden="1"/>
    <col min="5160" max="5160" width="2.6640625" style="20" hidden="1"/>
    <col min="5161" max="5376" width="9.44140625" style="20" hidden="1"/>
    <col min="5377" max="5378" width="8.33203125" style="20" hidden="1"/>
    <col min="5379" max="5379" width="6.109375" style="20" hidden="1"/>
    <col min="5380" max="5380" width="8.6640625" style="20" hidden="1"/>
    <col min="5381" max="5414" width="2.6640625" style="20" hidden="1"/>
    <col min="5415" max="5415" width="3.88671875" style="20" hidden="1"/>
    <col min="5416" max="5416" width="2.6640625" style="20" hidden="1"/>
    <col min="5417" max="5632" width="9.44140625" style="20" hidden="1"/>
    <col min="5633" max="5634" width="8.33203125" style="20" hidden="1"/>
    <col min="5635" max="5635" width="6.109375" style="20" hidden="1"/>
    <col min="5636" max="5636" width="8.6640625" style="20" hidden="1"/>
    <col min="5637" max="5670" width="2.6640625" style="20" hidden="1"/>
    <col min="5671" max="5671" width="3.88671875" style="20" hidden="1"/>
    <col min="5672" max="5672" width="2.6640625" style="20" hidden="1"/>
    <col min="5673" max="5888" width="9.44140625" style="20" hidden="1"/>
    <col min="5889" max="5890" width="8.33203125" style="20" hidden="1"/>
    <col min="5891" max="5891" width="6.109375" style="20" hidden="1"/>
    <col min="5892" max="5892" width="8.6640625" style="20" hidden="1"/>
    <col min="5893" max="5926" width="2.6640625" style="20" hidden="1"/>
    <col min="5927" max="5927" width="3.88671875" style="20" hidden="1"/>
    <col min="5928" max="5928" width="2.6640625" style="20" hidden="1"/>
    <col min="5929" max="6144" width="9.44140625" style="20" hidden="1"/>
    <col min="6145" max="6146" width="8.33203125" style="20" hidden="1"/>
    <col min="6147" max="6147" width="6.109375" style="20" hidden="1"/>
    <col min="6148" max="6148" width="8.6640625" style="20" hidden="1"/>
    <col min="6149" max="6182" width="2.6640625" style="20" hidden="1"/>
    <col min="6183" max="6183" width="3.88671875" style="20" hidden="1"/>
    <col min="6184" max="6184" width="2.6640625" style="20" hidden="1"/>
    <col min="6185" max="6400" width="9.44140625" style="20" hidden="1"/>
    <col min="6401" max="6402" width="8.33203125" style="20" hidden="1"/>
    <col min="6403" max="6403" width="6.109375" style="20" hidden="1"/>
    <col min="6404" max="6404" width="8.6640625" style="20" hidden="1"/>
    <col min="6405" max="6438" width="2.6640625" style="20" hidden="1"/>
    <col min="6439" max="6439" width="3.88671875" style="20" hidden="1"/>
    <col min="6440" max="6440" width="2.6640625" style="20" hidden="1"/>
    <col min="6441" max="6656" width="9.44140625" style="20" hidden="1"/>
    <col min="6657" max="6658" width="8.33203125" style="20" hidden="1"/>
    <col min="6659" max="6659" width="6.109375" style="20" hidden="1"/>
    <col min="6660" max="6660" width="8.6640625" style="20" hidden="1"/>
    <col min="6661" max="6694" width="2.6640625" style="20" hidden="1"/>
    <col min="6695" max="6695" width="3.88671875" style="20" hidden="1"/>
    <col min="6696" max="6696" width="2.6640625" style="20" hidden="1"/>
    <col min="6697" max="6912" width="9.44140625" style="20" hidden="1"/>
    <col min="6913" max="6914" width="8.33203125" style="20" hidden="1"/>
    <col min="6915" max="6915" width="6.109375" style="20" hidden="1"/>
    <col min="6916" max="6916" width="8.6640625" style="20" hidden="1"/>
    <col min="6917" max="6950" width="2.6640625" style="20" hidden="1"/>
    <col min="6951" max="6951" width="3.88671875" style="20" hidden="1"/>
    <col min="6952" max="6952" width="2.6640625" style="20" hidden="1"/>
    <col min="6953" max="7168" width="9.44140625" style="20" hidden="1"/>
    <col min="7169" max="7170" width="8.33203125" style="20" hidden="1"/>
    <col min="7171" max="7171" width="6.109375" style="20" hidden="1"/>
    <col min="7172" max="7172" width="8.6640625" style="20" hidden="1"/>
    <col min="7173" max="7206" width="2.6640625" style="20" hidden="1"/>
    <col min="7207" max="7207" width="3.88671875" style="20" hidden="1"/>
    <col min="7208" max="7208" width="2.6640625" style="20" hidden="1"/>
    <col min="7209" max="7424" width="9.44140625" style="20" hidden="1"/>
    <col min="7425" max="7426" width="8.33203125" style="20" hidden="1"/>
    <col min="7427" max="7427" width="6.109375" style="20" hidden="1"/>
    <col min="7428" max="7428" width="8.6640625" style="20" hidden="1"/>
    <col min="7429" max="7462" width="2.6640625" style="20" hidden="1"/>
    <col min="7463" max="7463" width="3.88671875" style="20" hidden="1"/>
    <col min="7464" max="7464" width="2.6640625" style="20" hidden="1"/>
    <col min="7465" max="7680" width="9.44140625" style="20" hidden="1"/>
    <col min="7681" max="7682" width="8.33203125" style="20" hidden="1"/>
    <col min="7683" max="7683" width="6.109375" style="20" hidden="1"/>
    <col min="7684" max="7684" width="8.6640625" style="20" hidden="1"/>
    <col min="7685" max="7718" width="2.6640625" style="20" hidden="1"/>
    <col min="7719" max="7719" width="3.88671875" style="20" hidden="1"/>
    <col min="7720" max="7720" width="2.6640625" style="20" hidden="1"/>
    <col min="7721" max="7936" width="9.44140625" style="20" hidden="1"/>
    <col min="7937" max="7938" width="8.33203125" style="20" hidden="1"/>
    <col min="7939" max="7939" width="6.109375" style="20" hidden="1"/>
    <col min="7940" max="7940" width="8.6640625" style="20" hidden="1"/>
    <col min="7941" max="7974" width="2.6640625" style="20" hidden="1"/>
    <col min="7975" max="7975" width="3.88671875" style="20" hidden="1"/>
    <col min="7976" max="7976" width="2.6640625" style="20" hidden="1"/>
    <col min="7977" max="8192" width="9.44140625" style="20" hidden="1"/>
    <col min="8193" max="8194" width="8.33203125" style="20" hidden="1"/>
    <col min="8195" max="8195" width="6.109375" style="20" hidden="1"/>
    <col min="8196" max="8196" width="8.6640625" style="20" hidden="1"/>
    <col min="8197" max="8230" width="2.6640625" style="20" hidden="1"/>
    <col min="8231" max="8231" width="3.88671875" style="20" hidden="1"/>
    <col min="8232" max="8232" width="2.6640625" style="20" hidden="1"/>
    <col min="8233" max="8448" width="9.44140625" style="20" hidden="1"/>
    <col min="8449" max="8450" width="8.33203125" style="20" hidden="1"/>
    <col min="8451" max="8451" width="6.109375" style="20" hidden="1"/>
    <col min="8452" max="8452" width="8.6640625" style="20" hidden="1"/>
    <col min="8453" max="8486" width="2.6640625" style="20" hidden="1"/>
    <col min="8487" max="8487" width="3.88671875" style="20" hidden="1"/>
    <col min="8488" max="8488" width="2.6640625" style="20" hidden="1"/>
    <col min="8489" max="8704" width="9.44140625" style="20" hidden="1"/>
    <col min="8705" max="8706" width="8.33203125" style="20" hidden="1"/>
    <col min="8707" max="8707" width="6.109375" style="20" hidden="1"/>
    <col min="8708" max="8708" width="8.6640625" style="20" hidden="1"/>
    <col min="8709" max="8742" width="2.6640625" style="20" hidden="1"/>
    <col min="8743" max="8743" width="3.88671875" style="20" hidden="1"/>
    <col min="8744" max="8744" width="2.6640625" style="20" hidden="1"/>
    <col min="8745" max="8960" width="9.44140625" style="20" hidden="1"/>
    <col min="8961" max="8962" width="8.33203125" style="20" hidden="1"/>
    <col min="8963" max="8963" width="6.109375" style="20" hidden="1"/>
    <col min="8964" max="8964" width="8.6640625" style="20" hidden="1"/>
    <col min="8965" max="8998" width="2.6640625" style="20" hidden="1"/>
    <col min="8999" max="8999" width="3.88671875" style="20" hidden="1"/>
    <col min="9000" max="9000" width="2.6640625" style="20" hidden="1"/>
    <col min="9001" max="9216" width="9.44140625" style="20" hidden="1"/>
    <col min="9217" max="9218" width="8.33203125" style="20" hidden="1"/>
    <col min="9219" max="9219" width="6.109375" style="20" hidden="1"/>
    <col min="9220" max="9220" width="8.6640625" style="20" hidden="1"/>
    <col min="9221" max="9254" width="2.6640625" style="20" hidden="1"/>
    <col min="9255" max="9255" width="3.88671875" style="20" hidden="1"/>
    <col min="9256" max="9256" width="2.6640625" style="20" hidden="1"/>
    <col min="9257" max="9472" width="9.44140625" style="20" hidden="1"/>
    <col min="9473" max="9474" width="8.33203125" style="20" hidden="1"/>
    <col min="9475" max="9475" width="6.109375" style="20" hidden="1"/>
    <col min="9476" max="9476" width="8.6640625" style="20" hidden="1"/>
    <col min="9477" max="9510" width="2.6640625" style="20" hidden="1"/>
    <col min="9511" max="9511" width="3.88671875" style="20" hidden="1"/>
    <col min="9512" max="9512" width="2.6640625" style="20" hidden="1"/>
    <col min="9513" max="9728" width="9.44140625" style="20" hidden="1"/>
    <col min="9729" max="9730" width="8.33203125" style="20" hidden="1"/>
    <col min="9731" max="9731" width="6.109375" style="20" hidden="1"/>
    <col min="9732" max="9732" width="8.6640625" style="20" hidden="1"/>
    <col min="9733" max="9766" width="2.6640625" style="20" hidden="1"/>
    <col min="9767" max="9767" width="3.88671875" style="20" hidden="1"/>
    <col min="9768" max="9768" width="2.6640625" style="20" hidden="1"/>
    <col min="9769" max="9984" width="9.44140625" style="20" hidden="1"/>
    <col min="9985" max="9986" width="8.33203125" style="20" hidden="1"/>
    <col min="9987" max="9987" width="6.109375" style="20" hidden="1"/>
    <col min="9988" max="9988" width="8.6640625" style="20" hidden="1"/>
    <col min="9989" max="10022" width="2.6640625" style="20" hidden="1"/>
    <col min="10023" max="10023" width="3.88671875" style="20" hidden="1"/>
    <col min="10024" max="10024" width="2.6640625" style="20" hidden="1"/>
    <col min="10025" max="10240" width="9.44140625" style="20" hidden="1"/>
    <col min="10241" max="10242" width="8.33203125" style="20" hidden="1"/>
    <col min="10243" max="10243" width="6.109375" style="20" hidden="1"/>
    <col min="10244" max="10244" width="8.6640625" style="20" hidden="1"/>
    <col min="10245" max="10278" width="2.6640625" style="20" hidden="1"/>
    <col min="10279" max="10279" width="3.88671875" style="20" hidden="1"/>
    <col min="10280" max="10280" width="2.6640625" style="20" hidden="1"/>
    <col min="10281" max="10496" width="9.44140625" style="20" hidden="1"/>
    <col min="10497" max="10498" width="8.33203125" style="20" hidden="1"/>
    <col min="10499" max="10499" width="6.109375" style="20" hidden="1"/>
    <col min="10500" max="10500" width="8.6640625" style="20" hidden="1"/>
    <col min="10501" max="10534" width="2.6640625" style="20" hidden="1"/>
    <col min="10535" max="10535" width="3.88671875" style="20" hidden="1"/>
    <col min="10536" max="10536" width="2.6640625" style="20" hidden="1"/>
    <col min="10537" max="10752" width="9.44140625" style="20" hidden="1"/>
    <col min="10753" max="10754" width="8.33203125" style="20" hidden="1"/>
    <col min="10755" max="10755" width="6.109375" style="20" hidden="1"/>
    <col min="10756" max="10756" width="8.6640625" style="20" hidden="1"/>
    <col min="10757" max="10790" width="2.6640625" style="20" hidden="1"/>
    <col min="10791" max="10791" width="3.88671875" style="20" hidden="1"/>
    <col min="10792" max="10792" width="2.6640625" style="20" hidden="1"/>
    <col min="10793" max="11008" width="9.44140625" style="20" hidden="1"/>
    <col min="11009" max="11010" width="8.33203125" style="20" hidden="1"/>
    <col min="11011" max="11011" width="6.109375" style="20" hidden="1"/>
    <col min="11012" max="11012" width="8.6640625" style="20" hidden="1"/>
    <col min="11013" max="11046" width="2.6640625" style="20" hidden="1"/>
    <col min="11047" max="11047" width="3.88671875" style="20" hidden="1"/>
    <col min="11048" max="11048" width="2.6640625" style="20" hidden="1"/>
    <col min="11049" max="11264" width="9.44140625" style="20" hidden="1"/>
    <col min="11265" max="11266" width="8.33203125" style="20" hidden="1"/>
    <col min="11267" max="11267" width="6.109375" style="20" hidden="1"/>
    <col min="11268" max="11268" width="8.6640625" style="20" hidden="1"/>
    <col min="11269" max="11302" width="2.6640625" style="20" hidden="1"/>
    <col min="11303" max="11303" width="3.88671875" style="20" hidden="1"/>
    <col min="11304" max="11304" width="2.6640625" style="20" hidden="1"/>
    <col min="11305" max="11520" width="9.44140625" style="20" hidden="1"/>
    <col min="11521" max="11522" width="8.33203125" style="20" hidden="1"/>
    <col min="11523" max="11523" width="6.109375" style="20" hidden="1"/>
    <col min="11524" max="11524" width="8.6640625" style="20" hidden="1"/>
    <col min="11525" max="11558" width="2.6640625" style="20" hidden="1"/>
    <col min="11559" max="11559" width="3.88671875" style="20" hidden="1"/>
    <col min="11560" max="11560" width="2.6640625" style="20" hidden="1"/>
    <col min="11561" max="11776" width="9.44140625" style="20" hidden="1"/>
    <col min="11777" max="11778" width="8.33203125" style="20" hidden="1"/>
    <col min="11779" max="11779" width="6.109375" style="20" hidden="1"/>
    <col min="11780" max="11780" width="8.6640625" style="20" hidden="1"/>
    <col min="11781" max="11814" width="2.6640625" style="20" hidden="1"/>
    <col min="11815" max="11815" width="3.88671875" style="20" hidden="1"/>
    <col min="11816" max="11816" width="2.6640625" style="20" hidden="1"/>
    <col min="11817" max="12032" width="9.44140625" style="20" hidden="1"/>
    <col min="12033" max="12034" width="8.33203125" style="20" hidden="1"/>
    <col min="12035" max="12035" width="6.109375" style="20" hidden="1"/>
    <col min="12036" max="12036" width="8.6640625" style="20" hidden="1"/>
    <col min="12037" max="12070" width="2.6640625" style="20" hidden="1"/>
    <col min="12071" max="12071" width="3.88671875" style="20" hidden="1"/>
    <col min="12072" max="12072" width="2.6640625" style="20" hidden="1"/>
    <col min="12073" max="12288" width="9.44140625" style="20" hidden="1"/>
    <col min="12289" max="12290" width="8.33203125" style="20" hidden="1"/>
    <col min="12291" max="12291" width="6.109375" style="20" hidden="1"/>
    <col min="12292" max="12292" width="8.6640625" style="20" hidden="1"/>
    <col min="12293" max="12326" width="2.6640625" style="20" hidden="1"/>
    <col min="12327" max="12327" width="3.88671875" style="20" hidden="1"/>
    <col min="12328" max="12328" width="2.6640625" style="20" hidden="1"/>
    <col min="12329" max="12544" width="9.44140625" style="20" hidden="1"/>
    <col min="12545" max="12546" width="8.33203125" style="20" hidden="1"/>
    <col min="12547" max="12547" width="6.109375" style="20" hidden="1"/>
    <col min="12548" max="12548" width="8.6640625" style="20" hidden="1"/>
    <col min="12549" max="12582" width="2.6640625" style="20" hidden="1"/>
    <col min="12583" max="12583" width="3.88671875" style="20" hidden="1"/>
    <col min="12584" max="12584" width="2.6640625" style="20" hidden="1"/>
    <col min="12585" max="12800" width="9.44140625" style="20" hidden="1"/>
    <col min="12801" max="12802" width="8.33203125" style="20" hidden="1"/>
    <col min="12803" max="12803" width="6.109375" style="20" hidden="1"/>
    <col min="12804" max="12804" width="8.6640625" style="20" hidden="1"/>
    <col min="12805" max="12838" width="2.6640625" style="20" hidden="1"/>
    <col min="12839" max="12839" width="3.88671875" style="20" hidden="1"/>
    <col min="12840" max="12840" width="2.6640625" style="20" hidden="1"/>
    <col min="12841" max="13056" width="9.44140625" style="20" hidden="1"/>
    <col min="13057" max="13058" width="8.33203125" style="20" hidden="1"/>
    <col min="13059" max="13059" width="6.109375" style="20" hidden="1"/>
    <col min="13060" max="13060" width="8.6640625" style="20" hidden="1"/>
    <col min="13061" max="13094" width="2.6640625" style="20" hidden="1"/>
    <col min="13095" max="13095" width="3.88671875" style="20" hidden="1"/>
    <col min="13096" max="13096" width="2.6640625" style="20" hidden="1"/>
    <col min="13097" max="13312" width="9.44140625" style="20" hidden="1"/>
    <col min="13313" max="13314" width="8.33203125" style="20" hidden="1"/>
    <col min="13315" max="13315" width="6.109375" style="20" hidden="1"/>
    <col min="13316" max="13316" width="8.6640625" style="20" hidden="1"/>
    <col min="13317" max="13350" width="2.6640625" style="20" hidden="1"/>
    <col min="13351" max="13351" width="3.88671875" style="20" hidden="1"/>
    <col min="13352" max="13352" width="2.6640625" style="20" hidden="1"/>
    <col min="13353" max="13568" width="9.44140625" style="20" hidden="1"/>
    <col min="13569" max="13570" width="8.33203125" style="20" hidden="1"/>
    <col min="13571" max="13571" width="6.109375" style="20" hidden="1"/>
    <col min="13572" max="13572" width="8.6640625" style="20" hidden="1"/>
    <col min="13573" max="13606" width="2.6640625" style="20" hidden="1"/>
    <col min="13607" max="13607" width="3.88671875" style="20" hidden="1"/>
    <col min="13608" max="13608" width="2.6640625" style="20" hidden="1"/>
    <col min="13609" max="13824" width="9.44140625" style="20" hidden="1"/>
    <col min="13825" max="13826" width="8.33203125" style="20" hidden="1"/>
    <col min="13827" max="13827" width="6.109375" style="20" hidden="1"/>
    <col min="13828" max="13828" width="8.6640625" style="20" hidden="1"/>
    <col min="13829" max="13862" width="2.6640625" style="20" hidden="1"/>
    <col min="13863" max="13863" width="3.88671875" style="20" hidden="1"/>
    <col min="13864" max="13864" width="2.6640625" style="20" hidden="1"/>
    <col min="13865" max="14080" width="9.44140625" style="20" hidden="1"/>
    <col min="14081" max="14082" width="8.33203125" style="20" hidden="1"/>
    <col min="14083" max="14083" width="6.109375" style="20" hidden="1"/>
    <col min="14084" max="14084" width="8.6640625" style="20" hidden="1"/>
    <col min="14085" max="14118" width="2.6640625" style="20" hidden="1"/>
    <col min="14119" max="14119" width="3.88671875" style="20" hidden="1"/>
    <col min="14120" max="14120" width="2.6640625" style="20" hidden="1"/>
    <col min="14121" max="14336" width="9.44140625" style="20" hidden="1"/>
    <col min="14337" max="14338" width="8.33203125" style="20" hidden="1"/>
    <col min="14339" max="14339" width="6.109375" style="20" hidden="1"/>
    <col min="14340" max="14340" width="8.6640625" style="20" hidden="1"/>
    <col min="14341" max="14374" width="2.6640625" style="20" hidden="1"/>
    <col min="14375" max="14375" width="3.88671875" style="20" hidden="1"/>
    <col min="14376" max="14376" width="2.6640625" style="20" hidden="1"/>
    <col min="14377" max="14592" width="9.44140625" style="20" hidden="1"/>
    <col min="14593" max="14594" width="8.33203125" style="20" hidden="1"/>
    <col min="14595" max="14595" width="6.109375" style="20" hidden="1"/>
    <col min="14596" max="14596" width="8.6640625" style="20" hidden="1"/>
    <col min="14597" max="14630" width="2.6640625" style="20" hidden="1"/>
    <col min="14631" max="14631" width="3.88671875" style="20" hidden="1"/>
    <col min="14632" max="14632" width="2.6640625" style="20" hidden="1"/>
    <col min="14633" max="14848" width="9.44140625" style="20" hidden="1"/>
    <col min="14849" max="14850" width="8.33203125" style="20" hidden="1"/>
    <col min="14851" max="14851" width="6.109375" style="20" hidden="1"/>
    <col min="14852" max="14852" width="8.6640625" style="20" hidden="1"/>
    <col min="14853" max="14886" width="2.6640625" style="20" hidden="1"/>
    <col min="14887" max="14887" width="3.88671875" style="20" hidden="1"/>
    <col min="14888" max="14888" width="2.6640625" style="20" hidden="1"/>
    <col min="14889" max="15104" width="9.44140625" style="20" hidden="1"/>
    <col min="15105" max="15106" width="8.33203125" style="20" hidden="1"/>
    <col min="15107" max="15107" width="6.109375" style="20" hidden="1"/>
    <col min="15108" max="15108" width="8.6640625" style="20" hidden="1"/>
    <col min="15109" max="15142" width="2.6640625" style="20" hidden="1"/>
    <col min="15143" max="15143" width="3.88671875" style="20" hidden="1"/>
    <col min="15144" max="15144" width="2.6640625" style="20" hidden="1"/>
    <col min="15145" max="15360" width="9.44140625" style="20" hidden="1"/>
    <col min="15361" max="15362" width="8.33203125" style="20" hidden="1"/>
    <col min="15363" max="15363" width="6.109375" style="20" hidden="1"/>
    <col min="15364" max="15364" width="8.6640625" style="20" hidden="1"/>
    <col min="15365" max="15398" width="2.6640625" style="20" hidden="1"/>
    <col min="15399" max="15399" width="3.88671875" style="20" hidden="1"/>
    <col min="15400" max="15400" width="2.6640625" style="20" hidden="1"/>
    <col min="15401" max="15616" width="9.44140625" style="20" hidden="1"/>
    <col min="15617" max="15618" width="8.33203125" style="20" hidden="1"/>
    <col min="15619" max="15619" width="6.109375" style="20" hidden="1"/>
    <col min="15620" max="15620" width="8.6640625" style="20" hidden="1"/>
    <col min="15621" max="15654" width="2.6640625" style="20" hidden="1"/>
    <col min="15655" max="15655" width="3.88671875" style="20" hidden="1"/>
    <col min="15656" max="15656" width="2.6640625" style="20" hidden="1"/>
    <col min="15657" max="15872" width="9.44140625" style="20" hidden="1"/>
    <col min="15873" max="15874" width="8.33203125" style="20" hidden="1"/>
    <col min="15875" max="15875" width="6.109375" style="20" hidden="1"/>
    <col min="15876" max="15876" width="8.6640625" style="20" hidden="1"/>
    <col min="15877" max="15910" width="2.6640625" style="20" hidden="1"/>
    <col min="15911" max="15911" width="3.88671875" style="20" hidden="1"/>
    <col min="15912" max="15912" width="2.6640625" style="20" hidden="1"/>
    <col min="15913" max="16128" width="9.44140625" style="20" hidden="1"/>
    <col min="16129" max="16130" width="8.33203125" style="20" hidden="1"/>
    <col min="16131" max="16131" width="6.109375" style="20" hidden="1"/>
    <col min="16132" max="16132" width="8.6640625" style="20" hidden="1"/>
    <col min="16133" max="16166" width="2.6640625" style="20" hidden="1"/>
    <col min="16167" max="16167" width="3.88671875" style="20" hidden="1"/>
    <col min="16168" max="16168" width="2.6640625" style="20" hidden="1"/>
    <col min="16169" max="16384" width="9.44140625" style="20" hidden="1"/>
  </cols>
  <sheetData>
    <row r="1" spans="1:41" ht="15" x14ac:dyDescent="0.25">
      <c r="A1" s="18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D1" s="135" t="str">
        <f>+[3]Translation!A93</f>
        <v>Preparation</v>
      </c>
      <c r="AE1" s="135"/>
      <c r="AF1" s="135"/>
      <c r="AG1" s="135"/>
      <c r="AH1" s="135"/>
      <c r="AI1" s="135"/>
      <c r="AJ1" s="135"/>
      <c r="AK1" s="135" t="s">
        <v>200</v>
      </c>
      <c r="AL1" s="135"/>
      <c r="AM1" s="135"/>
      <c r="AN1" s="135"/>
      <c r="AO1" s="21" t="s">
        <v>201</v>
      </c>
    </row>
    <row r="2" spans="1:41" ht="15" x14ac:dyDescent="0.25">
      <c r="A2" s="18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D2" s="135" t="str">
        <f>+[3]Translation!A94</f>
        <v>Management</v>
      </c>
      <c r="AE2" s="135"/>
      <c r="AF2" s="135"/>
      <c r="AG2" s="135"/>
      <c r="AH2" s="135"/>
      <c r="AI2" s="135"/>
      <c r="AJ2" s="135"/>
      <c r="AK2" s="135" t="s">
        <v>203</v>
      </c>
      <c r="AL2" s="135"/>
      <c r="AM2" s="135"/>
      <c r="AN2" s="135"/>
      <c r="AO2" s="21"/>
    </row>
    <row r="3" spans="1:41" ht="12.75" x14ac:dyDescent="0.2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135" t="str">
        <f>+[3]Translation!A95</f>
        <v>Implementation</v>
      </c>
      <c r="AE3" s="135"/>
      <c r="AF3" s="135"/>
      <c r="AG3" s="135"/>
      <c r="AH3" s="135"/>
      <c r="AI3" s="135"/>
      <c r="AJ3" s="135"/>
      <c r="AK3" s="135" t="s">
        <v>206</v>
      </c>
      <c r="AL3" s="135"/>
      <c r="AM3" s="135"/>
      <c r="AN3" s="135"/>
      <c r="AO3" s="21" t="s">
        <v>207</v>
      </c>
    </row>
    <row r="4" spans="1:41" ht="12.75" x14ac:dyDescent="0.2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135" t="str">
        <f>+[3]Translation!A96</f>
        <v>Quality Assurance</v>
      </c>
      <c r="AE4" s="135"/>
      <c r="AF4" s="135"/>
      <c r="AG4" s="135"/>
      <c r="AH4" s="135"/>
      <c r="AI4" s="135"/>
      <c r="AJ4" s="135"/>
      <c r="AK4" s="135" t="s">
        <v>210</v>
      </c>
      <c r="AL4" s="135"/>
      <c r="AM4" s="135"/>
      <c r="AN4" s="135"/>
      <c r="AO4" s="21" t="s">
        <v>211</v>
      </c>
    </row>
    <row r="5" spans="1:41" ht="13.5" thickBot="1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135" t="str">
        <f>+[3]Translation!A97</f>
        <v>Evaluation</v>
      </c>
      <c r="AE5" s="135"/>
      <c r="AF5" s="135"/>
      <c r="AG5" s="135"/>
      <c r="AH5" s="135"/>
      <c r="AI5" s="135"/>
      <c r="AJ5" s="135"/>
      <c r="AK5" s="135" t="s">
        <v>213</v>
      </c>
      <c r="AL5" s="135"/>
      <c r="AM5" s="135"/>
      <c r="AN5" s="135"/>
      <c r="AO5" s="21"/>
    </row>
    <row r="6" spans="1:41" ht="15" thickBot="1" x14ac:dyDescent="0.35">
      <c r="A6" s="23"/>
      <c r="B6" s="138" t="s">
        <v>312</v>
      </c>
      <c r="C6" s="139"/>
      <c r="D6" s="139"/>
      <c r="E6" s="139"/>
      <c r="F6" s="139"/>
      <c r="G6" s="139"/>
      <c r="H6" s="139"/>
      <c r="I6" s="139"/>
      <c r="J6" s="139"/>
      <c r="K6" s="140"/>
      <c r="L6" s="19"/>
      <c r="M6" s="19"/>
      <c r="N6" s="19"/>
      <c r="O6" s="138" t="s">
        <v>316</v>
      </c>
      <c r="P6" s="139"/>
      <c r="Q6" s="139"/>
      <c r="R6" s="139"/>
      <c r="S6" s="139"/>
      <c r="T6" s="139"/>
      <c r="U6" s="139"/>
      <c r="V6" s="139"/>
      <c r="W6" s="140"/>
      <c r="X6" s="19"/>
      <c r="Y6" s="19"/>
      <c r="Z6" s="19"/>
      <c r="AD6" s="134" t="str">
        <f>+[3]Translation!A98</f>
        <v>Dissemination &amp; Exploitation</v>
      </c>
      <c r="AE6" s="134"/>
      <c r="AF6" s="134"/>
      <c r="AG6" s="134"/>
      <c r="AH6" s="134"/>
      <c r="AI6" s="134"/>
      <c r="AJ6" s="134"/>
      <c r="AK6" s="135" t="s">
        <v>217</v>
      </c>
      <c r="AL6" s="135"/>
      <c r="AM6" s="135"/>
      <c r="AN6" s="135"/>
      <c r="AO6" s="21" t="s">
        <v>218</v>
      </c>
    </row>
    <row r="7" spans="1:41" ht="15" thickBot="1" x14ac:dyDescent="0.35">
      <c r="A7" s="23"/>
      <c r="B7" s="136" t="s">
        <v>314</v>
      </c>
      <c r="C7" s="137"/>
      <c r="D7" s="119" t="s">
        <v>313</v>
      </c>
      <c r="E7" s="120"/>
      <c r="F7" s="121"/>
      <c r="G7" s="121"/>
      <c r="H7" s="121"/>
      <c r="I7" s="121"/>
      <c r="J7" s="121"/>
      <c r="K7" s="122"/>
      <c r="L7" s="19"/>
      <c r="M7" s="19"/>
      <c r="N7" s="19"/>
      <c r="O7" s="123" t="s">
        <v>246</v>
      </c>
      <c r="P7" s="124"/>
      <c r="Q7" s="124"/>
      <c r="R7" s="33"/>
      <c r="S7" s="125">
        <v>36</v>
      </c>
      <c r="T7" s="126"/>
      <c r="U7" s="126"/>
      <c r="V7" s="126"/>
      <c r="W7" s="127"/>
      <c r="X7" s="19"/>
      <c r="Y7" s="19"/>
      <c r="Z7" s="19"/>
      <c r="AD7" s="134"/>
      <c r="AE7" s="134"/>
      <c r="AF7" s="134"/>
      <c r="AG7" s="134"/>
      <c r="AH7" s="134"/>
      <c r="AI7" s="134"/>
      <c r="AJ7" s="134"/>
      <c r="AK7" s="135"/>
      <c r="AL7" s="135"/>
      <c r="AM7" s="135"/>
      <c r="AN7" s="135"/>
    </row>
    <row r="8" spans="1:41" ht="11.25" x14ac:dyDescent="0.2"/>
    <row r="9" spans="1:41" ht="14.1" customHeight="1" x14ac:dyDescent="0.2">
      <c r="A9" s="128" t="s">
        <v>315</v>
      </c>
      <c r="B9" s="130" t="s">
        <v>314</v>
      </c>
      <c r="C9" s="128" t="s">
        <v>264</v>
      </c>
      <c r="D9" s="128" t="s">
        <v>136</v>
      </c>
      <c r="E9" s="131" t="s">
        <v>246</v>
      </c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3"/>
    </row>
    <row r="10" spans="1:41" ht="25.5" customHeight="1" x14ac:dyDescent="0.2">
      <c r="A10" s="129"/>
      <c r="B10" s="130"/>
      <c r="C10" s="129"/>
      <c r="D10" s="129"/>
      <c r="E10" s="101">
        <v>1</v>
      </c>
      <c r="F10" s="102">
        <f>E10+1</f>
        <v>2</v>
      </c>
      <c r="G10" s="102">
        <f t="shared" ref="G10:AN10" si="0">F10+1</f>
        <v>3</v>
      </c>
      <c r="H10" s="102">
        <f t="shared" si="0"/>
        <v>4</v>
      </c>
      <c r="I10" s="102">
        <f t="shared" si="0"/>
        <v>5</v>
      </c>
      <c r="J10" s="102">
        <f t="shared" si="0"/>
        <v>6</v>
      </c>
      <c r="K10" s="102">
        <f t="shared" si="0"/>
        <v>7</v>
      </c>
      <c r="L10" s="102">
        <f t="shared" si="0"/>
        <v>8</v>
      </c>
      <c r="M10" s="102">
        <f t="shared" si="0"/>
        <v>9</v>
      </c>
      <c r="N10" s="102">
        <f t="shared" si="0"/>
        <v>10</v>
      </c>
      <c r="O10" s="102">
        <f t="shared" si="0"/>
        <v>11</v>
      </c>
      <c r="P10" s="103">
        <f t="shared" si="0"/>
        <v>12</v>
      </c>
      <c r="Q10" s="101">
        <f t="shared" si="0"/>
        <v>13</v>
      </c>
      <c r="R10" s="102">
        <f t="shared" si="0"/>
        <v>14</v>
      </c>
      <c r="S10" s="102">
        <f t="shared" si="0"/>
        <v>15</v>
      </c>
      <c r="T10" s="102">
        <f t="shared" si="0"/>
        <v>16</v>
      </c>
      <c r="U10" s="102">
        <f t="shared" si="0"/>
        <v>17</v>
      </c>
      <c r="V10" s="102">
        <f t="shared" si="0"/>
        <v>18</v>
      </c>
      <c r="W10" s="102">
        <f t="shared" si="0"/>
        <v>19</v>
      </c>
      <c r="X10" s="102">
        <f t="shared" si="0"/>
        <v>20</v>
      </c>
      <c r="Y10" s="102">
        <f t="shared" si="0"/>
        <v>21</v>
      </c>
      <c r="Z10" s="102">
        <f t="shared" si="0"/>
        <v>22</v>
      </c>
      <c r="AA10" s="102">
        <f t="shared" si="0"/>
        <v>23</v>
      </c>
      <c r="AB10" s="103">
        <f t="shared" si="0"/>
        <v>24</v>
      </c>
      <c r="AC10" s="102">
        <f t="shared" si="0"/>
        <v>25</v>
      </c>
      <c r="AD10" s="102">
        <f t="shared" si="0"/>
        <v>26</v>
      </c>
      <c r="AE10" s="102">
        <f t="shared" si="0"/>
        <v>27</v>
      </c>
      <c r="AF10" s="102">
        <f t="shared" si="0"/>
        <v>28</v>
      </c>
      <c r="AG10" s="102">
        <f t="shared" si="0"/>
        <v>29</v>
      </c>
      <c r="AH10" s="102">
        <f t="shared" si="0"/>
        <v>30</v>
      </c>
      <c r="AI10" s="102">
        <f t="shared" si="0"/>
        <v>31</v>
      </c>
      <c r="AJ10" s="102">
        <f t="shared" si="0"/>
        <v>32</v>
      </c>
      <c r="AK10" s="102">
        <f t="shared" si="0"/>
        <v>33</v>
      </c>
      <c r="AL10" s="102">
        <f t="shared" si="0"/>
        <v>34</v>
      </c>
      <c r="AM10" s="102">
        <f t="shared" si="0"/>
        <v>35</v>
      </c>
      <c r="AN10" s="103">
        <f t="shared" si="0"/>
        <v>36</v>
      </c>
    </row>
    <row r="11" spans="1:41" ht="14.1" customHeight="1" x14ac:dyDescent="0.2">
      <c r="A11" s="100">
        <v>1</v>
      </c>
      <c r="B11" s="34" t="s">
        <v>203</v>
      </c>
      <c r="C11" s="104">
        <v>1</v>
      </c>
      <c r="D11" s="104">
        <v>36</v>
      </c>
      <c r="E11" s="93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5"/>
      <c r="Q11" s="93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5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5"/>
      <c r="AO11" s="25" t="e">
        <f>IF(D11+C11&gt;$O$7+1,"ERROR: you have exceeded the maximum project duration",IF(AND(B11="",C11="",D11=""),"",IF(OR(B11="",C11="",D11=""),"ERROR : Type, Start and Duration are mandatory","")))</f>
        <v>#VALUE!</v>
      </c>
    </row>
    <row r="12" spans="1:41" ht="14.1" customHeight="1" x14ac:dyDescent="0.2">
      <c r="A12" s="100">
        <v>2</v>
      </c>
      <c r="B12" s="34" t="s">
        <v>210</v>
      </c>
      <c r="C12" s="104">
        <v>3</v>
      </c>
      <c r="D12" s="104">
        <v>36</v>
      </c>
      <c r="E12" s="29"/>
      <c r="F12" s="30"/>
      <c r="G12" s="96"/>
      <c r="H12" s="96"/>
      <c r="I12" s="96"/>
      <c r="J12" s="96"/>
      <c r="K12" s="96"/>
      <c r="L12" s="96"/>
      <c r="M12" s="96"/>
      <c r="N12" s="96"/>
      <c r="O12" s="96"/>
      <c r="P12" s="97"/>
      <c r="Q12" s="98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7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7"/>
      <c r="AO12" s="25" t="e">
        <f t="shared" ref="AO12:AO32" si="1">IF(D12+C12&gt;$O$7+1,"ERROR: you have exceeded the maximum project duration",IF(AND(B12="",C12="",D12=""),"",IF(OR(B12="",C12="",D12=""),"ERROR : Type, Start and Duration are mandatory","")))</f>
        <v>#VALUE!</v>
      </c>
    </row>
    <row r="13" spans="1:41" ht="14.1" customHeight="1" x14ac:dyDescent="0.2">
      <c r="A13" s="100">
        <v>3</v>
      </c>
      <c r="B13" s="34" t="s">
        <v>200</v>
      </c>
      <c r="C13" s="104">
        <v>3</v>
      </c>
      <c r="D13" s="104">
        <v>12</v>
      </c>
      <c r="E13" s="29"/>
      <c r="F13" s="30"/>
      <c r="G13" s="96"/>
      <c r="H13" s="96"/>
      <c r="I13" s="96"/>
      <c r="J13" s="96"/>
      <c r="K13" s="96"/>
      <c r="L13" s="96"/>
      <c r="M13" s="96"/>
      <c r="N13" s="96"/>
      <c r="O13" s="96"/>
      <c r="P13" s="97"/>
      <c r="Q13" s="29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1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1"/>
      <c r="AO13" s="25" t="e">
        <f t="shared" si="1"/>
        <v>#VALUE!</v>
      </c>
    </row>
    <row r="14" spans="1:41" ht="14.1" customHeight="1" x14ac:dyDescent="0.2">
      <c r="A14" s="100">
        <v>4</v>
      </c>
      <c r="B14" s="34" t="s">
        <v>206</v>
      </c>
      <c r="C14" s="104">
        <v>18</v>
      </c>
      <c r="D14" s="104">
        <v>24</v>
      </c>
      <c r="E14" s="29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97"/>
      <c r="Q14" s="98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7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1"/>
      <c r="AO14" s="25" t="e">
        <f t="shared" si="1"/>
        <v>#VALUE!</v>
      </c>
    </row>
    <row r="15" spans="1:41" ht="14.1" customHeight="1" x14ac:dyDescent="0.2">
      <c r="A15" s="100">
        <v>5</v>
      </c>
      <c r="B15" s="34" t="s">
        <v>206</v>
      </c>
      <c r="C15" s="104">
        <v>12</v>
      </c>
      <c r="D15" s="104">
        <v>24</v>
      </c>
      <c r="E15" s="29"/>
      <c r="F15" s="30"/>
      <c r="G15" s="30"/>
      <c r="H15" s="30"/>
      <c r="I15" s="30"/>
      <c r="J15" s="30"/>
      <c r="K15" s="30"/>
      <c r="L15" s="30"/>
      <c r="M15" s="30"/>
      <c r="N15" s="29"/>
      <c r="O15" s="30"/>
      <c r="P15" s="30"/>
      <c r="Q15" s="30"/>
      <c r="R15" s="30"/>
      <c r="S15" s="30"/>
      <c r="T15" s="30"/>
      <c r="U15" s="30"/>
      <c r="V15" s="96"/>
      <c r="W15" s="96"/>
      <c r="X15" s="96"/>
      <c r="Y15" s="96"/>
      <c r="Z15" s="96"/>
      <c r="AA15" s="96"/>
      <c r="AB15" s="97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7"/>
      <c r="AO15" s="25" t="e">
        <f t="shared" si="1"/>
        <v>#VALUE!</v>
      </c>
    </row>
    <row r="16" spans="1:41" ht="14.1" customHeight="1" x14ac:dyDescent="0.2">
      <c r="A16" s="100">
        <v>6</v>
      </c>
      <c r="B16" s="34" t="s">
        <v>217</v>
      </c>
      <c r="C16" s="104">
        <v>3</v>
      </c>
      <c r="D16" s="104">
        <v>36</v>
      </c>
      <c r="E16" s="29"/>
      <c r="F16" s="30"/>
      <c r="G16" s="96"/>
      <c r="H16" s="96"/>
      <c r="I16" s="96"/>
      <c r="J16" s="96"/>
      <c r="K16" s="96"/>
      <c r="L16" s="96"/>
      <c r="M16" s="96"/>
      <c r="N16" s="96"/>
      <c r="O16" s="96"/>
      <c r="P16" s="97"/>
      <c r="Q16" s="98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7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7"/>
      <c r="AO16" s="25" t="e">
        <f t="shared" si="1"/>
        <v>#VALUE!</v>
      </c>
    </row>
    <row r="17" spans="1:41" ht="14.1" customHeight="1" x14ac:dyDescent="0.2">
      <c r="A17" s="100">
        <v>7</v>
      </c>
      <c r="B17" s="34" t="s">
        <v>217</v>
      </c>
      <c r="C17" s="104">
        <v>18</v>
      </c>
      <c r="D17" s="104">
        <v>36</v>
      </c>
      <c r="E17" s="29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1"/>
      <c r="Q17" s="29"/>
      <c r="R17" s="30"/>
      <c r="S17" s="30"/>
      <c r="T17" s="30"/>
      <c r="U17" s="30"/>
      <c r="V17" s="96"/>
      <c r="W17" s="96"/>
      <c r="X17" s="96"/>
      <c r="Y17" s="96"/>
      <c r="Z17" s="96"/>
      <c r="AA17" s="96"/>
      <c r="AB17" s="97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7"/>
      <c r="AO17" s="25" t="e">
        <f t="shared" si="1"/>
        <v>#VALUE!</v>
      </c>
    </row>
    <row r="18" spans="1:41" ht="14.1" customHeight="1" x14ac:dyDescent="0.2">
      <c r="A18" s="100">
        <v>8</v>
      </c>
      <c r="B18" s="34" t="s">
        <v>213</v>
      </c>
      <c r="C18" s="104">
        <v>6</v>
      </c>
      <c r="D18" s="104">
        <v>36</v>
      </c>
      <c r="E18" s="29"/>
      <c r="F18" s="30"/>
      <c r="G18" s="30"/>
      <c r="H18" s="30"/>
      <c r="I18" s="30"/>
      <c r="J18" s="96"/>
      <c r="K18" s="96"/>
      <c r="L18" s="96"/>
      <c r="M18" s="96"/>
      <c r="N18" s="96"/>
      <c r="O18" s="96"/>
      <c r="P18" s="97"/>
      <c r="Q18" s="98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7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7"/>
      <c r="AO18" s="25" t="e">
        <f t="shared" si="1"/>
        <v>#VALUE!</v>
      </c>
    </row>
    <row r="19" spans="1:41" ht="14.1" customHeight="1" x14ac:dyDescent="0.2">
      <c r="A19" s="100">
        <v>9</v>
      </c>
      <c r="B19" s="34"/>
      <c r="C19" s="34"/>
      <c r="D19" s="34"/>
      <c r="E19" s="29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1"/>
      <c r="Q19" s="29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1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1"/>
      <c r="AO19" s="25" t="e">
        <f t="shared" si="1"/>
        <v>#VALUE!</v>
      </c>
    </row>
    <row r="20" spans="1:41" ht="14.1" customHeight="1" x14ac:dyDescent="0.2">
      <c r="A20" s="100">
        <v>10</v>
      </c>
      <c r="B20" s="34"/>
      <c r="C20" s="34"/>
      <c r="D20" s="34"/>
      <c r="E20" s="29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1"/>
      <c r="Q20" s="29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1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1"/>
      <c r="AO20" s="25" t="e">
        <f t="shared" si="1"/>
        <v>#VALUE!</v>
      </c>
    </row>
    <row r="21" spans="1:41" ht="14.1" customHeight="1" x14ac:dyDescent="0.2">
      <c r="A21" s="100">
        <v>11</v>
      </c>
      <c r="B21" s="34"/>
      <c r="C21" s="34"/>
      <c r="D21" s="34"/>
      <c r="E21" s="29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1"/>
      <c r="Q21" s="29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1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1"/>
      <c r="AO21" s="25" t="e">
        <f t="shared" si="1"/>
        <v>#VALUE!</v>
      </c>
    </row>
    <row r="22" spans="1:41" ht="14.1" customHeight="1" x14ac:dyDescent="0.2">
      <c r="A22" s="100">
        <v>12</v>
      </c>
      <c r="B22" s="34"/>
      <c r="C22" s="34"/>
      <c r="D22" s="34"/>
      <c r="E22" s="29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1"/>
      <c r="Q22" s="29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1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1"/>
      <c r="AO22" s="25" t="e">
        <f t="shared" si="1"/>
        <v>#VALUE!</v>
      </c>
    </row>
    <row r="23" spans="1:41" ht="14.1" customHeight="1" x14ac:dyDescent="0.2">
      <c r="A23" s="100">
        <v>13</v>
      </c>
      <c r="B23" s="34"/>
      <c r="C23" s="34"/>
      <c r="D23" s="34"/>
      <c r="E23" s="29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1"/>
      <c r="Q23" s="29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1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1"/>
      <c r="AO23" s="25" t="e">
        <f t="shared" si="1"/>
        <v>#VALUE!</v>
      </c>
    </row>
    <row r="24" spans="1:41" ht="14.1" customHeight="1" x14ac:dyDescent="0.2">
      <c r="A24" s="100">
        <v>14</v>
      </c>
      <c r="B24" s="34"/>
      <c r="C24" s="34"/>
      <c r="D24" s="34"/>
      <c r="E24" s="29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1"/>
      <c r="Q24" s="29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1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1"/>
      <c r="AO24" s="25" t="e">
        <f t="shared" si="1"/>
        <v>#VALUE!</v>
      </c>
    </row>
    <row r="25" spans="1:41" ht="14.1" customHeight="1" x14ac:dyDescent="0.2">
      <c r="A25" s="100">
        <v>15</v>
      </c>
      <c r="B25" s="34"/>
      <c r="C25" s="34"/>
      <c r="D25" s="34"/>
      <c r="E25" s="29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1"/>
      <c r="Q25" s="29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1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1"/>
      <c r="AO25" s="25" t="e">
        <f t="shared" si="1"/>
        <v>#VALUE!</v>
      </c>
    </row>
    <row r="26" spans="1:41" ht="14.1" customHeight="1" x14ac:dyDescent="0.2">
      <c r="A26" s="100">
        <v>16</v>
      </c>
      <c r="B26" s="34"/>
      <c r="C26" s="34"/>
      <c r="D26" s="34"/>
      <c r="E26" s="29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1"/>
      <c r="Q26" s="29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1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1"/>
      <c r="AO26" s="25" t="e">
        <f t="shared" si="1"/>
        <v>#VALUE!</v>
      </c>
    </row>
    <row r="27" spans="1:41" ht="14.1" customHeight="1" x14ac:dyDescent="0.2">
      <c r="A27" s="100">
        <v>17</v>
      </c>
      <c r="B27" s="34"/>
      <c r="C27" s="34"/>
      <c r="D27" s="34"/>
      <c r="E27" s="29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1"/>
      <c r="Q27" s="29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1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1"/>
      <c r="AO27" s="25" t="e">
        <f t="shared" si="1"/>
        <v>#VALUE!</v>
      </c>
    </row>
    <row r="28" spans="1:41" ht="14.1" customHeight="1" x14ac:dyDescent="0.2">
      <c r="A28" s="100">
        <v>18</v>
      </c>
      <c r="B28" s="34"/>
      <c r="C28" s="34"/>
      <c r="D28" s="34"/>
      <c r="E28" s="29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1"/>
      <c r="Q28" s="29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1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1"/>
      <c r="AO28" s="25" t="e">
        <f t="shared" si="1"/>
        <v>#VALUE!</v>
      </c>
    </row>
    <row r="29" spans="1:41" ht="14.1" customHeight="1" x14ac:dyDescent="0.2">
      <c r="A29" s="100">
        <v>19</v>
      </c>
      <c r="B29" s="34"/>
      <c r="C29" s="34"/>
      <c r="D29" s="34"/>
      <c r="E29" s="29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1"/>
      <c r="Q29" s="29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1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1"/>
      <c r="AO29" s="25" t="e">
        <f t="shared" si="1"/>
        <v>#VALUE!</v>
      </c>
    </row>
    <row r="30" spans="1:41" ht="14.1" customHeight="1" x14ac:dyDescent="0.2">
      <c r="A30" s="100">
        <v>20</v>
      </c>
      <c r="B30" s="34"/>
      <c r="C30" s="34"/>
      <c r="D30" s="34"/>
      <c r="E30" s="29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1"/>
      <c r="Q30" s="29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1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1"/>
      <c r="AO30" s="25" t="e">
        <f t="shared" si="1"/>
        <v>#VALUE!</v>
      </c>
    </row>
    <row r="31" spans="1:41" ht="14.1" customHeight="1" x14ac:dyDescent="0.2">
      <c r="A31" s="100">
        <v>21</v>
      </c>
      <c r="B31" s="34"/>
      <c r="C31" s="34"/>
      <c r="D31" s="34"/>
      <c r="E31" s="29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1"/>
      <c r="Q31" s="29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1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1"/>
      <c r="AO31" s="25" t="e">
        <f t="shared" si="1"/>
        <v>#VALUE!</v>
      </c>
    </row>
    <row r="32" spans="1:41" ht="14.1" customHeight="1" x14ac:dyDescent="0.2">
      <c r="A32" s="100">
        <v>22</v>
      </c>
      <c r="B32" s="34"/>
      <c r="C32" s="34"/>
      <c r="D32" s="34"/>
      <c r="E32" s="29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1"/>
      <c r="Q32" s="29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1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1"/>
      <c r="AO32" s="25" t="e">
        <f t="shared" si="1"/>
        <v>#VALUE!</v>
      </c>
    </row>
    <row r="33" spans="1:40" ht="11.25" x14ac:dyDescent="0.2">
      <c r="E33" s="26" t="str">
        <f t="shared" ref="E33:AN33" si="2">IF(E$10&lt;=$D33,IF(E$10&lt;$C33,"",VLOOKUP($B11,$AJ$1:$AN$7,5,FALSE)),"")</f>
        <v/>
      </c>
      <c r="F33" s="26" t="str">
        <f t="shared" si="2"/>
        <v/>
      </c>
      <c r="G33" s="26" t="str">
        <f t="shared" si="2"/>
        <v/>
      </c>
      <c r="H33" s="26" t="str">
        <f t="shared" si="2"/>
        <v/>
      </c>
      <c r="I33" s="26" t="str">
        <f t="shared" si="2"/>
        <v/>
      </c>
      <c r="J33" s="26" t="str">
        <f t="shared" si="2"/>
        <v/>
      </c>
      <c r="K33" s="26" t="str">
        <f t="shared" si="2"/>
        <v/>
      </c>
      <c r="L33" s="26" t="str">
        <f t="shared" si="2"/>
        <v/>
      </c>
      <c r="M33" s="26" t="str">
        <f t="shared" si="2"/>
        <v/>
      </c>
      <c r="N33" s="26" t="str">
        <f t="shared" si="2"/>
        <v/>
      </c>
      <c r="O33" s="26" t="str">
        <f t="shared" si="2"/>
        <v/>
      </c>
      <c r="P33" s="26" t="str">
        <f t="shared" si="2"/>
        <v/>
      </c>
      <c r="Q33" s="26" t="str">
        <f t="shared" si="2"/>
        <v/>
      </c>
      <c r="R33" s="26" t="str">
        <f t="shared" si="2"/>
        <v/>
      </c>
      <c r="S33" s="26" t="str">
        <f t="shared" si="2"/>
        <v/>
      </c>
      <c r="T33" s="26" t="str">
        <f t="shared" si="2"/>
        <v/>
      </c>
      <c r="U33" s="26" t="str">
        <f t="shared" si="2"/>
        <v/>
      </c>
      <c r="V33" s="26" t="str">
        <f t="shared" si="2"/>
        <v/>
      </c>
      <c r="W33" s="26" t="str">
        <f t="shared" si="2"/>
        <v/>
      </c>
      <c r="X33" s="26" t="str">
        <f t="shared" si="2"/>
        <v/>
      </c>
      <c r="Y33" s="26" t="str">
        <f t="shared" si="2"/>
        <v/>
      </c>
      <c r="Z33" s="26" t="str">
        <f t="shared" si="2"/>
        <v/>
      </c>
      <c r="AA33" s="26" t="str">
        <f t="shared" si="2"/>
        <v/>
      </c>
      <c r="AB33" s="26" t="str">
        <f t="shared" si="2"/>
        <v/>
      </c>
      <c r="AC33" s="26" t="str">
        <f t="shared" si="2"/>
        <v/>
      </c>
      <c r="AD33" s="26" t="str">
        <f t="shared" si="2"/>
        <v/>
      </c>
      <c r="AE33" s="26" t="str">
        <f t="shared" si="2"/>
        <v/>
      </c>
      <c r="AF33" s="26" t="str">
        <f t="shared" si="2"/>
        <v/>
      </c>
      <c r="AG33" s="26" t="str">
        <f t="shared" si="2"/>
        <v/>
      </c>
      <c r="AH33" s="26" t="str">
        <f t="shared" si="2"/>
        <v/>
      </c>
      <c r="AI33" s="26" t="str">
        <f t="shared" si="2"/>
        <v/>
      </c>
      <c r="AJ33" s="26" t="str">
        <f t="shared" si="2"/>
        <v/>
      </c>
      <c r="AK33" s="26" t="str">
        <f t="shared" si="2"/>
        <v/>
      </c>
      <c r="AL33" s="26" t="str">
        <f t="shared" si="2"/>
        <v/>
      </c>
      <c r="AM33" s="26" t="str">
        <f t="shared" si="2"/>
        <v/>
      </c>
      <c r="AN33" s="26" t="str">
        <f t="shared" si="2"/>
        <v/>
      </c>
    </row>
    <row r="34" spans="1:40" ht="34.5" customHeight="1" x14ac:dyDescent="0.2">
      <c r="A34" s="117" t="s">
        <v>322</v>
      </c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</row>
    <row r="35" spans="1:40" ht="11.25" hidden="1" x14ac:dyDescent="0.2">
      <c r="E35" s="27" t="str">
        <f t="shared" ref="E35:AN35" si="3">IF(E$10&lt;=$D35,IF(E$10&lt;$C35,"",VLOOKUP($B11,$AJ$1:$AN$7,5,FALSE)),"")</f>
        <v/>
      </c>
      <c r="F35" s="27" t="str">
        <f t="shared" si="3"/>
        <v/>
      </c>
      <c r="G35" s="27" t="str">
        <f t="shared" si="3"/>
        <v/>
      </c>
      <c r="H35" s="27" t="str">
        <f t="shared" si="3"/>
        <v/>
      </c>
      <c r="I35" s="27" t="str">
        <f t="shared" si="3"/>
        <v/>
      </c>
      <c r="J35" s="27" t="str">
        <f t="shared" si="3"/>
        <v/>
      </c>
      <c r="K35" s="27" t="str">
        <f t="shared" si="3"/>
        <v/>
      </c>
      <c r="L35" s="27" t="str">
        <f t="shared" si="3"/>
        <v/>
      </c>
      <c r="M35" s="27" t="str">
        <f t="shared" si="3"/>
        <v/>
      </c>
      <c r="N35" s="27" t="str">
        <f t="shared" si="3"/>
        <v/>
      </c>
      <c r="O35" s="27" t="str">
        <f t="shared" si="3"/>
        <v/>
      </c>
      <c r="P35" s="27" t="str">
        <f t="shared" si="3"/>
        <v/>
      </c>
      <c r="Q35" s="27" t="str">
        <f t="shared" si="3"/>
        <v/>
      </c>
      <c r="R35" s="27" t="str">
        <f t="shared" si="3"/>
        <v/>
      </c>
      <c r="S35" s="27" t="str">
        <f t="shared" si="3"/>
        <v/>
      </c>
      <c r="T35" s="27" t="str">
        <f t="shared" si="3"/>
        <v/>
      </c>
      <c r="U35" s="27" t="str">
        <f t="shared" si="3"/>
        <v/>
      </c>
      <c r="V35" s="27" t="str">
        <f t="shared" si="3"/>
        <v/>
      </c>
      <c r="W35" s="27" t="str">
        <f t="shared" si="3"/>
        <v/>
      </c>
      <c r="X35" s="27" t="str">
        <f t="shared" si="3"/>
        <v/>
      </c>
      <c r="Y35" s="27" t="str">
        <f t="shared" si="3"/>
        <v/>
      </c>
      <c r="Z35" s="27" t="str">
        <f t="shared" si="3"/>
        <v/>
      </c>
      <c r="AA35" s="27" t="str">
        <f t="shared" si="3"/>
        <v/>
      </c>
      <c r="AB35" s="27" t="str">
        <f t="shared" si="3"/>
        <v/>
      </c>
      <c r="AC35" s="27" t="str">
        <f t="shared" si="3"/>
        <v/>
      </c>
      <c r="AD35" s="27" t="str">
        <f t="shared" si="3"/>
        <v/>
      </c>
      <c r="AE35" s="27" t="str">
        <f t="shared" si="3"/>
        <v/>
      </c>
      <c r="AF35" s="27" t="str">
        <f t="shared" si="3"/>
        <v/>
      </c>
      <c r="AG35" s="27" t="str">
        <f t="shared" si="3"/>
        <v/>
      </c>
      <c r="AH35" s="27" t="str">
        <f t="shared" si="3"/>
        <v/>
      </c>
      <c r="AI35" s="27" t="str">
        <f t="shared" si="3"/>
        <v/>
      </c>
      <c r="AJ35" s="27" t="str">
        <f t="shared" si="3"/>
        <v/>
      </c>
      <c r="AK35" s="27" t="str">
        <f t="shared" si="3"/>
        <v/>
      </c>
      <c r="AL35" s="27" t="str">
        <f t="shared" si="3"/>
        <v/>
      </c>
      <c r="AM35" s="27" t="str">
        <f t="shared" si="3"/>
        <v/>
      </c>
      <c r="AN35" s="27" t="str">
        <f t="shared" si="3"/>
        <v/>
      </c>
    </row>
    <row r="36" spans="1:40" ht="11.25" hidden="1" x14ac:dyDescent="0.2">
      <c r="E36" s="27" t="str">
        <f t="shared" ref="E36:AN36" si="4">IF(E$10&lt;=$D36,IF(E$10&lt;$C36,"",VLOOKUP($B11,$AJ$1:$AN$7,5,FALSE)),"")</f>
        <v/>
      </c>
      <c r="F36" s="27" t="str">
        <f t="shared" si="4"/>
        <v/>
      </c>
      <c r="G36" s="27" t="str">
        <f t="shared" si="4"/>
        <v/>
      </c>
      <c r="H36" s="27" t="str">
        <f t="shared" si="4"/>
        <v/>
      </c>
      <c r="I36" s="27" t="str">
        <f t="shared" si="4"/>
        <v/>
      </c>
      <c r="J36" s="27" t="str">
        <f t="shared" si="4"/>
        <v/>
      </c>
      <c r="K36" s="27" t="str">
        <f t="shared" si="4"/>
        <v/>
      </c>
      <c r="L36" s="27" t="str">
        <f t="shared" si="4"/>
        <v/>
      </c>
      <c r="M36" s="27" t="str">
        <f t="shared" si="4"/>
        <v/>
      </c>
      <c r="N36" s="27" t="str">
        <f t="shared" si="4"/>
        <v/>
      </c>
      <c r="O36" s="27" t="str">
        <f t="shared" si="4"/>
        <v/>
      </c>
      <c r="P36" s="27" t="str">
        <f t="shared" si="4"/>
        <v/>
      </c>
      <c r="Q36" s="27" t="str">
        <f t="shared" si="4"/>
        <v/>
      </c>
      <c r="R36" s="27" t="str">
        <f t="shared" si="4"/>
        <v/>
      </c>
      <c r="S36" s="27" t="str">
        <f t="shared" si="4"/>
        <v/>
      </c>
      <c r="T36" s="27" t="str">
        <f t="shared" si="4"/>
        <v/>
      </c>
      <c r="U36" s="27" t="str">
        <f t="shared" si="4"/>
        <v/>
      </c>
      <c r="V36" s="27" t="str">
        <f t="shared" si="4"/>
        <v/>
      </c>
      <c r="W36" s="27" t="str">
        <f t="shared" si="4"/>
        <v/>
      </c>
      <c r="X36" s="27" t="str">
        <f t="shared" si="4"/>
        <v/>
      </c>
      <c r="Y36" s="27" t="str">
        <f t="shared" si="4"/>
        <v/>
      </c>
      <c r="Z36" s="27" t="str">
        <f t="shared" si="4"/>
        <v/>
      </c>
      <c r="AA36" s="27" t="str">
        <f t="shared" si="4"/>
        <v/>
      </c>
      <c r="AB36" s="27" t="str">
        <f t="shared" si="4"/>
        <v/>
      </c>
      <c r="AC36" s="27" t="str">
        <f t="shared" si="4"/>
        <v/>
      </c>
      <c r="AD36" s="27" t="str">
        <f t="shared" si="4"/>
        <v/>
      </c>
      <c r="AE36" s="27" t="str">
        <f t="shared" si="4"/>
        <v/>
      </c>
      <c r="AF36" s="27" t="str">
        <f t="shared" si="4"/>
        <v/>
      </c>
      <c r="AG36" s="27" t="str">
        <f t="shared" si="4"/>
        <v/>
      </c>
      <c r="AH36" s="27" t="str">
        <f t="shared" si="4"/>
        <v/>
      </c>
      <c r="AI36" s="27" t="str">
        <f t="shared" si="4"/>
        <v/>
      </c>
      <c r="AJ36" s="27" t="str">
        <f t="shared" si="4"/>
        <v/>
      </c>
      <c r="AK36" s="27" t="str">
        <f t="shared" si="4"/>
        <v/>
      </c>
      <c r="AL36" s="27" t="str">
        <f t="shared" si="4"/>
        <v/>
      </c>
      <c r="AM36" s="27" t="str">
        <f t="shared" si="4"/>
        <v/>
      </c>
      <c r="AN36" s="27" t="str">
        <f t="shared" si="4"/>
        <v/>
      </c>
    </row>
    <row r="37" spans="1:40" ht="11.25" hidden="1" x14ac:dyDescent="0.2">
      <c r="E37" s="27" t="str">
        <f t="shared" ref="E37:AN37" si="5">IF(E$10&lt;=$D37,IF(E$10&lt;$C37,"",VLOOKUP($B11,$AJ$1:$AN$7,5,FALSE)),"")</f>
        <v/>
      </c>
      <c r="F37" s="27" t="str">
        <f t="shared" si="5"/>
        <v/>
      </c>
      <c r="G37" s="27" t="str">
        <f t="shared" si="5"/>
        <v/>
      </c>
      <c r="H37" s="27" t="str">
        <f t="shared" si="5"/>
        <v/>
      </c>
      <c r="I37" s="27" t="str">
        <f t="shared" si="5"/>
        <v/>
      </c>
      <c r="J37" s="27" t="str">
        <f t="shared" si="5"/>
        <v/>
      </c>
      <c r="K37" s="27" t="str">
        <f t="shared" si="5"/>
        <v/>
      </c>
      <c r="L37" s="27" t="str">
        <f t="shared" si="5"/>
        <v/>
      </c>
      <c r="M37" s="27" t="str">
        <f t="shared" si="5"/>
        <v/>
      </c>
      <c r="N37" s="27" t="str">
        <f t="shared" si="5"/>
        <v/>
      </c>
      <c r="O37" s="27" t="str">
        <f t="shared" si="5"/>
        <v/>
      </c>
      <c r="P37" s="27" t="str">
        <f t="shared" si="5"/>
        <v/>
      </c>
      <c r="Q37" s="27" t="str">
        <f t="shared" si="5"/>
        <v/>
      </c>
      <c r="R37" s="27" t="str">
        <f t="shared" si="5"/>
        <v/>
      </c>
      <c r="S37" s="27" t="str">
        <f t="shared" si="5"/>
        <v/>
      </c>
      <c r="T37" s="27" t="str">
        <f t="shared" si="5"/>
        <v/>
      </c>
      <c r="U37" s="27" t="str">
        <f t="shared" si="5"/>
        <v/>
      </c>
      <c r="V37" s="27" t="str">
        <f t="shared" si="5"/>
        <v/>
      </c>
      <c r="W37" s="27" t="str">
        <f t="shared" si="5"/>
        <v/>
      </c>
      <c r="X37" s="27" t="str">
        <f t="shared" si="5"/>
        <v/>
      </c>
      <c r="Y37" s="27" t="str">
        <f t="shared" si="5"/>
        <v/>
      </c>
      <c r="Z37" s="27" t="str">
        <f t="shared" si="5"/>
        <v/>
      </c>
      <c r="AA37" s="27" t="str">
        <f t="shared" si="5"/>
        <v/>
      </c>
      <c r="AB37" s="27" t="str">
        <f t="shared" si="5"/>
        <v/>
      </c>
      <c r="AC37" s="27" t="str">
        <f t="shared" si="5"/>
        <v/>
      </c>
      <c r="AD37" s="27" t="str">
        <f t="shared" si="5"/>
        <v/>
      </c>
      <c r="AE37" s="27" t="str">
        <f t="shared" si="5"/>
        <v/>
      </c>
      <c r="AF37" s="27" t="str">
        <f t="shared" si="5"/>
        <v/>
      </c>
      <c r="AG37" s="27" t="str">
        <f t="shared" si="5"/>
        <v/>
      </c>
      <c r="AH37" s="27" t="str">
        <f t="shared" si="5"/>
        <v/>
      </c>
      <c r="AI37" s="27" t="str">
        <f t="shared" si="5"/>
        <v/>
      </c>
      <c r="AJ37" s="27" t="str">
        <f t="shared" si="5"/>
        <v/>
      </c>
      <c r="AK37" s="27" t="str">
        <f t="shared" si="5"/>
        <v/>
      </c>
      <c r="AL37" s="27" t="str">
        <f t="shared" si="5"/>
        <v/>
      </c>
      <c r="AM37" s="27" t="str">
        <f t="shared" si="5"/>
        <v/>
      </c>
      <c r="AN37" s="27" t="str">
        <f t="shared" si="5"/>
        <v/>
      </c>
    </row>
    <row r="38" spans="1:40" ht="11.25" hidden="1" x14ac:dyDescent="0.2">
      <c r="E38" s="27" t="str">
        <f t="shared" ref="E38:AN38" si="6">IF(E$10&lt;=$D38,IF(E$10&lt;$C38,"",VLOOKUP($B11,$AJ$1:$AN$7,5,FALSE)),"")</f>
        <v/>
      </c>
      <c r="F38" s="27" t="str">
        <f t="shared" si="6"/>
        <v/>
      </c>
      <c r="G38" s="27" t="str">
        <f t="shared" si="6"/>
        <v/>
      </c>
      <c r="H38" s="27" t="str">
        <f t="shared" si="6"/>
        <v/>
      </c>
      <c r="I38" s="27" t="str">
        <f t="shared" si="6"/>
        <v/>
      </c>
      <c r="J38" s="27" t="str">
        <f t="shared" si="6"/>
        <v/>
      </c>
      <c r="K38" s="27" t="str">
        <f t="shared" si="6"/>
        <v/>
      </c>
      <c r="L38" s="27" t="str">
        <f t="shared" si="6"/>
        <v/>
      </c>
      <c r="M38" s="27" t="str">
        <f t="shared" si="6"/>
        <v/>
      </c>
      <c r="N38" s="27" t="str">
        <f t="shared" si="6"/>
        <v/>
      </c>
      <c r="O38" s="27" t="str">
        <f t="shared" si="6"/>
        <v/>
      </c>
      <c r="P38" s="27" t="str">
        <f t="shared" si="6"/>
        <v/>
      </c>
      <c r="Q38" s="27" t="str">
        <f t="shared" si="6"/>
        <v/>
      </c>
      <c r="R38" s="27" t="str">
        <f t="shared" si="6"/>
        <v/>
      </c>
      <c r="S38" s="27" t="str">
        <f t="shared" si="6"/>
        <v/>
      </c>
      <c r="T38" s="27" t="str">
        <f t="shared" si="6"/>
        <v/>
      </c>
      <c r="U38" s="27" t="str">
        <f t="shared" si="6"/>
        <v/>
      </c>
      <c r="V38" s="27" t="str">
        <f t="shared" si="6"/>
        <v/>
      </c>
      <c r="W38" s="27" t="str">
        <f t="shared" si="6"/>
        <v/>
      </c>
      <c r="X38" s="27" t="str">
        <f t="shared" si="6"/>
        <v/>
      </c>
      <c r="Y38" s="27" t="str">
        <f t="shared" si="6"/>
        <v/>
      </c>
      <c r="Z38" s="27" t="str">
        <f t="shared" si="6"/>
        <v/>
      </c>
      <c r="AA38" s="27" t="str">
        <f t="shared" si="6"/>
        <v/>
      </c>
      <c r="AB38" s="27" t="str">
        <f t="shared" si="6"/>
        <v/>
      </c>
      <c r="AC38" s="27" t="str">
        <f t="shared" si="6"/>
        <v/>
      </c>
      <c r="AD38" s="27" t="str">
        <f t="shared" si="6"/>
        <v/>
      </c>
      <c r="AE38" s="27" t="str">
        <f t="shared" si="6"/>
        <v/>
      </c>
      <c r="AF38" s="27" t="str">
        <f t="shared" si="6"/>
        <v/>
      </c>
      <c r="AG38" s="27" t="str">
        <f t="shared" si="6"/>
        <v/>
      </c>
      <c r="AH38" s="27" t="str">
        <f t="shared" si="6"/>
        <v/>
      </c>
      <c r="AI38" s="27" t="str">
        <f t="shared" si="6"/>
        <v/>
      </c>
      <c r="AJ38" s="27" t="str">
        <f t="shared" si="6"/>
        <v/>
      </c>
      <c r="AK38" s="27" t="str">
        <f t="shared" si="6"/>
        <v/>
      </c>
      <c r="AL38" s="27" t="str">
        <f t="shared" si="6"/>
        <v/>
      </c>
      <c r="AM38" s="27" t="str">
        <f t="shared" si="6"/>
        <v/>
      </c>
      <c r="AN38" s="27" t="str">
        <f t="shared" si="6"/>
        <v/>
      </c>
    </row>
    <row r="39" spans="1:40" ht="11.25" hidden="1" x14ac:dyDescent="0.2">
      <c r="E39" s="27" t="str">
        <f t="shared" ref="E39:AN39" si="7">IF(E$10&lt;=$D39,IF(E$10&lt;$C39,"",VLOOKUP($B11,$AJ$1:$AN$7,5,FALSE)),"")</f>
        <v/>
      </c>
      <c r="F39" s="27" t="str">
        <f t="shared" si="7"/>
        <v/>
      </c>
      <c r="G39" s="27" t="str">
        <f t="shared" si="7"/>
        <v/>
      </c>
      <c r="H39" s="27" t="str">
        <f t="shared" si="7"/>
        <v/>
      </c>
      <c r="I39" s="27" t="str">
        <f t="shared" si="7"/>
        <v/>
      </c>
      <c r="J39" s="27" t="str">
        <f t="shared" si="7"/>
        <v/>
      </c>
      <c r="K39" s="27" t="str">
        <f t="shared" si="7"/>
        <v/>
      </c>
      <c r="L39" s="27" t="str">
        <f t="shared" si="7"/>
        <v/>
      </c>
      <c r="M39" s="27" t="str">
        <f t="shared" si="7"/>
        <v/>
      </c>
      <c r="N39" s="27" t="str">
        <f t="shared" si="7"/>
        <v/>
      </c>
      <c r="O39" s="27" t="str">
        <f t="shared" si="7"/>
        <v/>
      </c>
      <c r="P39" s="27" t="str">
        <f t="shared" si="7"/>
        <v/>
      </c>
      <c r="Q39" s="27" t="str">
        <f t="shared" si="7"/>
        <v/>
      </c>
      <c r="R39" s="27" t="str">
        <f t="shared" si="7"/>
        <v/>
      </c>
      <c r="S39" s="27" t="str">
        <f t="shared" si="7"/>
        <v/>
      </c>
      <c r="T39" s="27" t="str">
        <f t="shared" si="7"/>
        <v/>
      </c>
      <c r="U39" s="27" t="str">
        <f t="shared" si="7"/>
        <v/>
      </c>
      <c r="V39" s="27" t="str">
        <f t="shared" si="7"/>
        <v/>
      </c>
      <c r="W39" s="27" t="str">
        <f t="shared" si="7"/>
        <v/>
      </c>
      <c r="X39" s="27" t="str">
        <f t="shared" si="7"/>
        <v/>
      </c>
      <c r="Y39" s="27" t="str">
        <f t="shared" si="7"/>
        <v/>
      </c>
      <c r="Z39" s="27" t="str">
        <f t="shared" si="7"/>
        <v/>
      </c>
      <c r="AA39" s="27" t="str">
        <f t="shared" si="7"/>
        <v/>
      </c>
      <c r="AB39" s="27" t="str">
        <f t="shared" si="7"/>
        <v/>
      </c>
      <c r="AC39" s="27" t="str">
        <f t="shared" si="7"/>
        <v/>
      </c>
      <c r="AD39" s="27" t="str">
        <f t="shared" si="7"/>
        <v/>
      </c>
      <c r="AE39" s="27" t="str">
        <f t="shared" si="7"/>
        <v/>
      </c>
      <c r="AF39" s="27" t="str">
        <f t="shared" si="7"/>
        <v/>
      </c>
      <c r="AG39" s="27" t="str">
        <f t="shared" si="7"/>
        <v/>
      </c>
      <c r="AH39" s="27" t="str">
        <f t="shared" si="7"/>
        <v/>
      </c>
      <c r="AI39" s="27" t="str">
        <f t="shared" si="7"/>
        <v/>
      </c>
      <c r="AJ39" s="27" t="str">
        <f t="shared" si="7"/>
        <v/>
      </c>
      <c r="AK39" s="27" t="str">
        <f t="shared" si="7"/>
        <v/>
      </c>
      <c r="AL39" s="27" t="str">
        <f t="shared" si="7"/>
        <v/>
      </c>
      <c r="AM39" s="27" t="str">
        <f t="shared" si="7"/>
        <v/>
      </c>
      <c r="AN39" s="27" t="str">
        <f t="shared" si="7"/>
        <v/>
      </c>
    </row>
    <row r="40" spans="1:40" ht="11.25" hidden="1" x14ac:dyDescent="0.2">
      <c r="E40" s="27" t="str">
        <f t="shared" ref="E40:AN40" si="8">IF(E$10&lt;=$D40,IF(E$10&lt;$C40,"",VLOOKUP($B11,$AJ$1:$AN$7,5,FALSE)),"")</f>
        <v/>
      </c>
      <c r="F40" s="27" t="str">
        <f t="shared" si="8"/>
        <v/>
      </c>
      <c r="G40" s="27" t="str">
        <f t="shared" si="8"/>
        <v/>
      </c>
      <c r="H40" s="27" t="str">
        <f t="shared" si="8"/>
        <v/>
      </c>
      <c r="I40" s="27" t="str">
        <f t="shared" si="8"/>
        <v/>
      </c>
      <c r="J40" s="27" t="str">
        <f t="shared" si="8"/>
        <v/>
      </c>
      <c r="K40" s="27" t="str">
        <f t="shared" si="8"/>
        <v/>
      </c>
      <c r="L40" s="27" t="str">
        <f t="shared" si="8"/>
        <v/>
      </c>
      <c r="M40" s="27" t="str">
        <f t="shared" si="8"/>
        <v/>
      </c>
      <c r="N40" s="27" t="str">
        <f t="shared" si="8"/>
        <v/>
      </c>
      <c r="O40" s="27" t="str">
        <f t="shared" si="8"/>
        <v/>
      </c>
      <c r="P40" s="27" t="str">
        <f t="shared" si="8"/>
        <v/>
      </c>
      <c r="Q40" s="27" t="str">
        <f t="shared" si="8"/>
        <v/>
      </c>
      <c r="R40" s="27" t="str">
        <f t="shared" si="8"/>
        <v/>
      </c>
      <c r="S40" s="27" t="str">
        <f t="shared" si="8"/>
        <v/>
      </c>
      <c r="T40" s="27" t="str">
        <f t="shared" si="8"/>
        <v/>
      </c>
      <c r="U40" s="27" t="str">
        <f t="shared" si="8"/>
        <v/>
      </c>
      <c r="V40" s="27" t="str">
        <f t="shared" si="8"/>
        <v/>
      </c>
      <c r="W40" s="27" t="str">
        <f t="shared" si="8"/>
        <v/>
      </c>
      <c r="X40" s="27" t="str">
        <f t="shared" si="8"/>
        <v/>
      </c>
      <c r="Y40" s="27" t="str">
        <f t="shared" si="8"/>
        <v/>
      </c>
      <c r="Z40" s="27" t="str">
        <f t="shared" si="8"/>
        <v/>
      </c>
      <c r="AA40" s="27" t="str">
        <f t="shared" si="8"/>
        <v/>
      </c>
      <c r="AB40" s="27" t="str">
        <f t="shared" si="8"/>
        <v/>
      </c>
      <c r="AC40" s="27" t="str">
        <f t="shared" si="8"/>
        <v/>
      </c>
      <c r="AD40" s="27" t="str">
        <f t="shared" si="8"/>
        <v/>
      </c>
      <c r="AE40" s="27" t="str">
        <f t="shared" si="8"/>
        <v/>
      </c>
      <c r="AF40" s="27" t="str">
        <f t="shared" si="8"/>
        <v/>
      </c>
      <c r="AG40" s="27" t="str">
        <f t="shared" si="8"/>
        <v/>
      </c>
      <c r="AH40" s="27" t="str">
        <f t="shared" si="8"/>
        <v/>
      </c>
      <c r="AI40" s="27" t="str">
        <f t="shared" si="8"/>
        <v/>
      </c>
      <c r="AJ40" s="27" t="str">
        <f t="shared" si="8"/>
        <v/>
      </c>
      <c r="AK40" s="27" t="str">
        <f t="shared" si="8"/>
        <v/>
      </c>
      <c r="AL40" s="27" t="str">
        <f t="shared" si="8"/>
        <v/>
      </c>
      <c r="AM40" s="27" t="str">
        <f t="shared" si="8"/>
        <v/>
      </c>
      <c r="AN40" s="27" t="str">
        <f t="shared" si="8"/>
        <v/>
      </c>
    </row>
    <row r="41" spans="1:40" ht="11.25" hidden="1" x14ac:dyDescent="0.2"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</row>
    <row r="42" spans="1:40" ht="11.25" hidden="1" x14ac:dyDescent="0.2"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</row>
    <row r="43" spans="1:40" ht="11.25" hidden="1" x14ac:dyDescent="0.2"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</row>
    <row r="44" spans="1:40" ht="11.25" hidden="1" x14ac:dyDescent="0.2"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</row>
    <row r="45" spans="1:40" ht="11.25" hidden="1" x14ac:dyDescent="0.2"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</row>
    <row r="46" spans="1:40" ht="11.25" hidden="1" x14ac:dyDescent="0.2"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</row>
    <row r="47" spans="1:40" ht="11.25" hidden="1" x14ac:dyDescent="0.2"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</row>
    <row r="48" spans="1:40" ht="11.25" hidden="1" x14ac:dyDescent="0.2"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</row>
    <row r="49" spans="5:40" ht="11.25" hidden="1" x14ac:dyDescent="0.2"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</row>
    <row r="50" spans="5:40" ht="11.25" hidden="1" x14ac:dyDescent="0.2"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</row>
    <row r="51" spans="5:40" ht="3" customHeight="1" x14ac:dyDescent="0.2"/>
  </sheetData>
  <mergeCells count="24">
    <mergeCell ref="AD4:AJ4"/>
    <mergeCell ref="AK4:AN4"/>
    <mergeCell ref="AD5:AJ5"/>
    <mergeCell ref="AK5:AN5"/>
    <mergeCell ref="B6:K6"/>
    <mergeCell ref="O6:W6"/>
    <mergeCell ref="AD1:AJ1"/>
    <mergeCell ref="AK1:AN1"/>
    <mergeCell ref="AD2:AJ2"/>
    <mergeCell ref="AK2:AN2"/>
    <mergeCell ref="AD3:AJ3"/>
    <mergeCell ref="AK3:AN3"/>
    <mergeCell ref="A34:AN34"/>
    <mergeCell ref="D7:K7"/>
    <mergeCell ref="O7:Q7"/>
    <mergeCell ref="S7:W7"/>
    <mergeCell ref="A9:A10"/>
    <mergeCell ref="B9:B10"/>
    <mergeCell ref="C9:C10"/>
    <mergeCell ref="D9:D10"/>
    <mergeCell ref="E9:AN9"/>
    <mergeCell ref="AD6:AJ7"/>
    <mergeCell ref="AK6:AN7"/>
    <mergeCell ref="B7:C7"/>
  </mergeCells>
  <conditionalFormatting sqref="E33:AN33 E35:AN40">
    <cfRule type="cellIs" dxfId="5" priority="3" stopIfTrue="1" operator="equal">
      <formula>"-"</formula>
    </cfRule>
  </conditionalFormatting>
  <conditionalFormatting sqref="E11:AN32">
    <cfRule type="cellIs" dxfId="4" priority="4" stopIfTrue="1" operator="notEqual">
      <formula>""</formula>
    </cfRule>
  </conditionalFormatting>
  <conditionalFormatting sqref="AO11:AO32">
    <cfRule type="cellIs" dxfId="3" priority="5" stopIfTrue="1" operator="notEqual">
      <formula>""</formula>
    </cfRule>
  </conditionalFormatting>
  <conditionalFormatting sqref="E11:AB16">
    <cfRule type="cellIs" dxfId="2" priority="2" stopIfTrue="1" operator="notEqual">
      <formula>""</formula>
    </cfRule>
  </conditionalFormatting>
  <conditionalFormatting sqref="V17:AB17">
    <cfRule type="cellIs" dxfId="1" priority="1" stopIfTrue="1" operator="notEqual">
      <formula>""</formula>
    </cfRule>
  </conditionalFormatting>
  <dataValidations count="2">
    <dataValidation type="list" allowBlank="1" showInputMessage="1" showErrorMessage="1" sqref="B11:B32 IX11:IX32 ST11:ST32 ACP11:ACP32 AML11:AML32 AWH11:AWH32 BGD11:BGD32 BPZ11:BPZ32 BZV11:BZV32 CJR11:CJR32 CTN11:CTN32 DDJ11:DDJ32 DNF11:DNF32 DXB11:DXB32 EGX11:EGX32 EQT11:EQT32 FAP11:FAP32 FKL11:FKL32 FUH11:FUH32 GED11:GED32 GNZ11:GNZ32 GXV11:GXV32 HHR11:HHR32 HRN11:HRN32 IBJ11:IBJ32 ILF11:ILF32 IVB11:IVB32 JEX11:JEX32 JOT11:JOT32 JYP11:JYP32 KIL11:KIL32 KSH11:KSH32 LCD11:LCD32 LLZ11:LLZ32 LVV11:LVV32 MFR11:MFR32 MPN11:MPN32 MZJ11:MZJ32 NJF11:NJF32 NTB11:NTB32 OCX11:OCX32 OMT11:OMT32 OWP11:OWP32 PGL11:PGL32 PQH11:PQH32 QAD11:QAD32 QJZ11:QJZ32 QTV11:QTV32 RDR11:RDR32 RNN11:RNN32 RXJ11:RXJ32 SHF11:SHF32 SRB11:SRB32 TAX11:TAX32 TKT11:TKT32 TUP11:TUP32 UEL11:UEL32 UOH11:UOH32 UYD11:UYD32 VHZ11:VHZ32 VRV11:VRV32 WBR11:WBR32 WLN11:WLN32 WVJ11:WVJ32 B65547:B65568 IX65547:IX65568 ST65547:ST65568 ACP65547:ACP65568 AML65547:AML65568 AWH65547:AWH65568 BGD65547:BGD65568 BPZ65547:BPZ65568 BZV65547:BZV65568 CJR65547:CJR65568 CTN65547:CTN65568 DDJ65547:DDJ65568 DNF65547:DNF65568 DXB65547:DXB65568 EGX65547:EGX65568 EQT65547:EQT65568 FAP65547:FAP65568 FKL65547:FKL65568 FUH65547:FUH65568 GED65547:GED65568 GNZ65547:GNZ65568 GXV65547:GXV65568 HHR65547:HHR65568 HRN65547:HRN65568 IBJ65547:IBJ65568 ILF65547:ILF65568 IVB65547:IVB65568 JEX65547:JEX65568 JOT65547:JOT65568 JYP65547:JYP65568 KIL65547:KIL65568 KSH65547:KSH65568 LCD65547:LCD65568 LLZ65547:LLZ65568 LVV65547:LVV65568 MFR65547:MFR65568 MPN65547:MPN65568 MZJ65547:MZJ65568 NJF65547:NJF65568 NTB65547:NTB65568 OCX65547:OCX65568 OMT65547:OMT65568 OWP65547:OWP65568 PGL65547:PGL65568 PQH65547:PQH65568 QAD65547:QAD65568 QJZ65547:QJZ65568 QTV65547:QTV65568 RDR65547:RDR65568 RNN65547:RNN65568 RXJ65547:RXJ65568 SHF65547:SHF65568 SRB65547:SRB65568 TAX65547:TAX65568 TKT65547:TKT65568 TUP65547:TUP65568 UEL65547:UEL65568 UOH65547:UOH65568 UYD65547:UYD65568 VHZ65547:VHZ65568 VRV65547:VRV65568 WBR65547:WBR65568 WLN65547:WLN65568 WVJ65547:WVJ65568 B131083:B131104 IX131083:IX131104 ST131083:ST131104 ACP131083:ACP131104 AML131083:AML131104 AWH131083:AWH131104 BGD131083:BGD131104 BPZ131083:BPZ131104 BZV131083:BZV131104 CJR131083:CJR131104 CTN131083:CTN131104 DDJ131083:DDJ131104 DNF131083:DNF131104 DXB131083:DXB131104 EGX131083:EGX131104 EQT131083:EQT131104 FAP131083:FAP131104 FKL131083:FKL131104 FUH131083:FUH131104 GED131083:GED131104 GNZ131083:GNZ131104 GXV131083:GXV131104 HHR131083:HHR131104 HRN131083:HRN131104 IBJ131083:IBJ131104 ILF131083:ILF131104 IVB131083:IVB131104 JEX131083:JEX131104 JOT131083:JOT131104 JYP131083:JYP131104 KIL131083:KIL131104 KSH131083:KSH131104 LCD131083:LCD131104 LLZ131083:LLZ131104 LVV131083:LVV131104 MFR131083:MFR131104 MPN131083:MPN131104 MZJ131083:MZJ131104 NJF131083:NJF131104 NTB131083:NTB131104 OCX131083:OCX131104 OMT131083:OMT131104 OWP131083:OWP131104 PGL131083:PGL131104 PQH131083:PQH131104 QAD131083:QAD131104 QJZ131083:QJZ131104 QTV131083:QTV131104 RDR131083:RDR131104 RNN131083:RNN131104 RXJ131083:RXJ131104 SHF131083:SHF131104 SRB131083:SRB131104 TAX131083:TAX131104 TKT131083:TKT131104 TUP131083:TUP131104 UEL131083:UEL131104 UOH131083:UOH131104 UYD131083:UYD131104 VHZ131083:VHZ131104 VRV131083:VRV131104 WBR131083:WBR131104 WLN131083:WLN131104 WVJ131083:WVJ131104 B196619:B196640 IX196619:IX196640 ST196619:ST196640 ACP196619:ACP196640 AML196619:AML196640 AWH196619:AWH196640 BGD196619:BGD196640 BPZ196619:BPZ196640 BZV196619:BZV196640 CJR196619:CJR196640 CTN196619:CTN196640 DDJ196619:DDJ196640 DNF196619:DNF196640 DXB196619:DXB196640 EGX196619:EGX196640 EQT196619:EQT196640 FAP196619:FAP196640 FKL196619:FKL196640 FUH196619:FUH196640 GED196619:GED196640 GNZ196619:GNZ196640 GXV196619:GXV196640 HHR196619:HHR196640 HRN196619:HRN196640 IBJ196619:IBJ196640 ILF196619:ILF196640 IVB196619:IVB196640 JEX196619:JEX196640 JOT196619:JOT196640 JYP196619:JYP196640 KIL196619:KIL196640 KSH196619:KSH196640 LCD196619:LCD196640 LLZ196619:LLZ196640 LVV196619:LVV196640 MFR196619:MFR196640 MPN196619:MPN196640 MZJ196619:MZJ196640 NJF196619:NJF196640 NTB196619:NTB196640 OCX196619:OCX196640 OMT196619:OMT196640 OWP196619:OWP196640 PGL196619:PGL196640 PQH196619:PQH196640 QAD196619:QAD196640 QJZ196619:QJZ196640 QTV196619:QTV196640 RDR196619:RDR196640 RNN196619:RNN196640 RXJ196619:RXJ196640 SHF196619:SHF196640 SRB196619:SRB196640 TAX196619:TAX196640 TKT196619:TKT196640 TUP196619:TUP196640 UEL196619:UEL196640 UOH196619:UOH196640 UYD196619:UYD196640 VHZ196619:VHZ196640 VRV196619:VRV196640 WBR196619:WBR196640 WLN196619:WLN196640 WVJ196619:WVJ196640 B262155:B262176 IX262155:IX262176 ST262155:ST262176 ACP262155:ACP262176 AML262155:AML262176 AWH262155:AWH262176 BGD262155:BGD262176 BPZ262155:BPZ262176 BZV262155:BZV262176 CJR262155:CJR262176 CTN262155:CTN262176 DDJ262155:DDJ262176 DNF262155:DNF262176 DXB262155:DXB262176 EGX262155:EGX262176 EQT262155:EQT262176 FAP262155:FAP262176 FKL262155:FKL262176 FUH262155:FUH262176 GED262155:GED262176 GNZ262155:GNZ262176 GXV262155:GXV262176 HHR262155:HHR262176 HRN262155:HRN262176 IBJ262155:IBJ262176 ILF262155:ILF262176 IVB262155:IVB262176 JEX262155:JEX262176 JOT262155:JOT262176 JYP262155:JYP262176 KIL262155:KIL262176 KSH262155:KSH262176 LCD262155:LCD262176 LLZ262155:LLZ262176 LVV262155:LVV262176 MFR262155:MFR262176 MPN262155:MPN262176 MZJ262155:MZJ262176 NJF262155:NJF262176 NTB262155:NTB262176 OCX262155:OCX262176 OMT262155:OMT262176 OWP262155:OWP262176 PGL262155:PGL262176 PQH262155:PQH262176 QAD262155:QAD262176 QJZ262155:QJZ262176 QTV262155:QTV262176 RDR262155:RDR262176 RNN262155:RNN262176 RXJ262155:RXJ262176 SHF262155:SHF262176 SRB262155:SRB262176 TAX262155:TAX262176 TKT262155:TKT262176 TUP262155:TUP262176 UEL262155:UEL262176 UOH262155:UOH262176 UYD262155:UYD262176 VHZ262155:VHZ262176 VRV262155:VRV262176 WBR262155:WBR262176 WLN262155:WLN262176 WVJ262155:WVJ262176 B327691:B327712 IX327691:IX327712 ST327691:ST327712 ACP327691:ACP327712 AML327691:AML327712 AWH327691:AWH327712 BGD327691:BGD327712 BPZ327691:BPZ327712 BZV327691:BZV327712 CJR327691:CJR327712 CTN327691:CTN327712 DDJ327691:DDJ327712 DNF327691:DNF327712 DXB327691:DXB327712 EGX327691:EGX327712 EQT327691:EQT327712 FAP327691:FAP327712 FKL327691:FKL327712 FUH327691:FUH327712 GED327691:GED327712 GNZ327691:GNZ327712 GXV327691:GXV327712 HHR327691:HHR327712 HRN327691:HRN327712 IBJ327691:IBJ327712 ILF327691:ILF327712 IVB327691:IVB327712 JEX327691:JEX327712 JOT327691:JOT327712 JYP327691:JYP327712 KIL327691:KIL327712 KSH327691:KSH327712 LCD327691:LCD327712 LLZ327691:LLZ327712 LVV327691:LVV327712 MFR327691:MFR327712 MPN327691:MPN327712 MZJ327691:MZJ327712 NJF327691:NJF327712 NTB327691:NTB327712 OCX327691:OCX327712 OMT327691:OMT327712 OWP327691:OWP327712 PGL327691:PGL327712 PQH327691:PQH327712 QAD327691:QAD327712 QJZ327691:QJZ327712 QTV327691:QTV327712 RDR327691:RDR327712 RNN327691:RNN327712 RXJ327691:RXJ327712 SHF327691:SHF327712 SRB327691:SRB327712 TAX327691:TAX327712 TKT327691:TKT327712 TUP327691:TUP327712 UEL327691:UEL327712 UOH327691:UOH327712 UYD327691:UYD327712 VHZ327691:VHZ327712 VRV327691:VRV327712 WBR327691:WBR327712 WLN327691:WLN327712 WVJ327691:WVJ327712 B393227:B393248 IX393227:IX393248 ST393227:ST393248 ACP393227:ACP393248 AML393227:AML393248 AWH393227:AWH393248 BGD393227:BGD393248 BPZ393227:BPZ393248 BZV393227:BZV393248 CJR393227:CJR393248 CTN393227:CTN393248 DDJ393227:DDJ393248 DNF393227:DNF393248 DXB393227:DXB393248 EGX393227:EGX393248 EQT393227:EQT393248 FAP393227:FAP393248 FKL393227:FKL393248 FUH393227:FUH393248 GED393227:GED393248 GNZ393227:GNZ393248 GXV393227:GXV393248 HHR393227:HHR393248 HRN393227:HRN393248 IBJ393227:IBJ393248 ILF393227:ILF393248 IVB393227:IVB393248 JEX393227:JEX393248 JOT393227:JOT393248 JYP393227:JYP393248 KIL393227:KIL393248 KSH393227:KSH393248 LCD393227:LCD393248 LLZ393227:LLZ393248 LVV393227:LVV393248 MFR393227:MFR393248 MPN393227:MPN393248 MZJ393227:MZJ393248 NJF393227:NJF393248 NTB393227:NTB393248 OCX393227:OCX393248 OMT393227:OMT393248 OWP393227:OWP393248 PGL393227:PGL393248 PQH393227:PQH393248 QAD393227:QAD393248 QJZ393227:QJZ393248 QTV393227:QTV393248 RDR393227:RDR393248 RNN393227:RNN393248 RXJ393227:RXJ393248 SHF393227:SHF393248 SRB393227:SRB393248 TAX393227:TAX393248 TKT393227:TKT393248 TUP393227:TUP393248 UEL393227:UEL393248 UOH393227:UOH393248 UYD393227:UYD393248 VHZ393227:VHZ393248 VRV393227:VRV393248 WBR393227:WBR393248 WLN393227:WLN393248 WVJ393227:WVJ393248 B458763:B458784 IX458763:IX458784 ST458763:ST458784 ACP458763:ACP458784 AML458763:AML458784 AWH458763:AWH458784 BGD458763:BGD458784 BPZ458763:BPZ458784 BZV458763:BZV458784 CJR458763:CJR458784 CTN458763:CTN458784 DDJ458763:DDJ458784 DNF458763:DNF458784 DXB458763:DXB458784 EGX458763:EGX458784 EQT458763:EQT458784 FAP458763:FAP458784 FKL458763:FKL458784 FUH458763:FUH458784 GED458763:GED458784 GNZ458763:GNZ458784 GXV458763:GXV458784 HHR458763:HHR458784 HRN458763:HRN458784 IBJ458763:IBJ458784 ILF458763:ILF458784 IVB458763:IVB458784 JEX458763:JEX458784 JOT458763:JOT458784 JYP458763:JYP458784 KIL458763:KIL458784 KSH458763:KSH458784 LCD458763:LCD458784 LLZ458763:LLZ458784 LVV458763:LVV458784 MFR458763:MFR458784 MPN458763:MPN458784 MZJ458763:MZJ458784 NJF458763:NJF458784 NTB458763:NTB458784 OCX458763:OCX458784 OMT458763:OMT458784 OWP458763:OWP458784 PGL458763:PGL458784 PQH458763:PQH458784 QAD458763:QAD458784 QJZ458763:QJZ458784 QTV458763:QTV458784 RDR458763:RDR458784 RNN458763:RNN458784 RXJ458763:RXJ458784 SHF458763:SHF458784 SRB458763:SRB458784 TAX458763:TAX458784 TKT458763:TKT458784 TUP458763:TUP458784 UEL458763:UEL458784 UOH458763:UOH458784 UYD458763:UYD458784 VHZ458763:VHZ458784 VRV458763:VRV458784 WBR458763:WBR458784 WLN458763:WLN458784 WVJ458763:WVJ458784 B524299:B524320 IX524299:IX524320 ST524299:ST524320 ACP524299:ACP524320 AML524299:AML524320 AWH524299:AWH524320 BGD524299:BGD524320 BPZ524299:BPZ524320 BZV524299:BZV524320 CJR524299:CJR524320 CTN524299:CTN524320 DDJ524299:DDJ524320 DNF524299:DNF524320 DXB524299:DXB524320 EGX524299:EGX524320 EQT524299:EQT524320 FAP524299:FAP524320 FKL524299:FKL524320 FUH524299:FUH524320 GED524299:GED524320 GNZ524299:GNZ524320 GXV524299:GXV524320 HHR524299:HHR524320 HRN524299:HRN524320 IBJ524299:IBJ524320 ILF524299:ILF524320 IVB524299:IVB524320 JEX524299:JEX524320 JOT524299:JOT524320 JYP524299:JYP524320 KIL524299:KIL524320 KSH524299:KSH524320 LCD524299:LCD524320 LLZ524299:LLZ524320 LVV524299:LVV524320 MFR524299:MFR524320 MPN524299:MPN524320 MZJ524299:MZJ524320 NJF524299:NJF524320 NTB524299:NTB524320 OCX524299:OCX524320 OMT524299:OMT524320 OWP524299:OWP524320 PGL524299:PGL524320 PQH524299:PQH524320 QAD524299:QAD524320 QJZ524299:QJZ524320 QTV524299:QTV524320 RDR524299:RDR524320 RNN524299:RNN524320 RXJ524299:RXJ524320 SHF524299:SHF524320 SRB524299:SRB524320 TAX524299:TAX524320 TKT524299:TKT524320 TUP524299:TUP524320 UEL524299:UEL524320 UOH524299:UOH524320 UYD524299:UYD524320 VHZ524299:VHZ524320 VRV524299:VRV524320 WBR524299:WBR524320 WLN524299:WLN524320 WVJ524299:WVJ524320 B589835:B589856 IX589835:IX589856 ST589835:ST589856 ACP589835:ACP589856 AML589835:AML589856 AWH589835:AWH589856 BGD589835:BGD589856 BPZ589835:BPZ589856 BZV589835:BZV589856 CJR589835:CJR589856 CTN589835:CTN589856 DDJ589835:DDJ589856 DNF589835:DNF589856 DXB589835:DXB589856 EGX589835:EGX589856 EQT589835:EQT589856 FAP589835:FAP589856 FKL589835:FKL589856 FUH589835:FUH589856 GED589835:GED589856 GNZ589835:GNZ589856 GXV589835:GXV589856 HHR589835:HHR589856 HRN589835:HRN589856 IBJ589835:IBJ589856 ILF589835:ILF589856 IVB589835:IVB589856 JEX589835:JEX589856 JOT589835:JOT589856 JYP589835:JYP589856 KIL589835:KIL589856 KSH589835:KSH589856 LCD589835:LCD589856 LLZ589835:LLZ589856 LVV589835:LVV589856 MFR589835:MFR589856 MPN589835:MPN589856 MZJ589835:MZJ589856 NJF589835:NJF589856 NTB589835:NTB589856 OCX589835:OCX589856 OMT589835:OMT589856 OWP589835:OWP589856 PGL589835:PGL589856 PQH589835:PQH589856 QAD589835:QAD589856 QJZ589835:QJZ589856 QTV589835:QTV589856 RDR589835:RDR589856 RNN589835:RNN589856 RXJ589835:RXJ589856 SHF589835:SHF589856 SRB589835:SRB589856 TAX589835:TAX589856 TKT589835:TKT589856 TUP589835:TUP589856 UEL589835:UEL589856 UOH589835:UOH589856 UYD589835:UYD589856 VHZ589835:VHZ589856 VRV589835:VRV589856 WBR589835:WBR589856 WLN589835:WLN589856 WVJ589835:WVJ589856 B655371:B655392 IX655371:IX655392 ST655371:ST655392 ACP655371:ACP655392 AML655371:AML655392 AWH655371:AWH655392 BGD655371:BGD655392 BPZ655371:BPZ655392 BZV655371:BZV655392 CJR655371:CJR655392 CTN655371:CTN655392 DDJ655371:DDJ655392 DNF655371:DNF655392 DXB655371:DXB655392 EGX655371:EGX655392 EQT655371:EQT655392 FAP655371:FAP655392 FKL655371:FKL655392 FUH655371:FUH655392 GED655371:GED655392 GNZ655371:GNZ655392 GXV655371:GXV655392 HHR655371:HHR655392 HRN655371:HRN655392 IBJ655371:IBJ655392 ILF655371:ILF655392 IVB655371:IVB655392 JEX655371:JEX655392 JOT655371:JOT655392 JYP655371:JYP655392 KIL655371:KIL655392 KSH655371:KSH655392 LCD655371:LCD655392 LLZ655371:LLZ655392 LVV655371:LVV655392 MFR655371:MFR655392 MPN655371:MPN655392 MZJ655371:MZJ655392 NJF655371:NJF655392 NTB655371:NTB655392 OCX655371:OCX655392 OMT655371:OMT655392 OWP655371:OWP655392 PGL655371:PGL655392 PQH655371:PQH655392 QAD655371:QAD655392 QJZ655371:QJZ655392 QTV655371:QTV655392 RDR655371:RDR655392 RNN655371:RNN655392 RXJ655371:RXJ655392 SHF655371:SHF655392 SRB655371:SRB655392 TAX655371:TAX655392 TKT655371:TKT655392 TUP655371:TUP655392 UEL655371:UEL655392 UOH655371:UOH655392 UYD655371:UYD655392 VHZ655371:VHZ655392 VRV655371:VRV655392 WBR655371:WBR655392 WLN655371:WLN655392 WVJ655371:WVJ655392 B720907:B720928 IX720907:IX720928 ST720907:ST720928 ACP720907:ACP720928 AML720907:AML720928 AWH720907:AWH720928 BGD720907:BGD720928 BPZ720907:BPZ720928 BZV720907:BZV720928 CJR720907:CJR720928 CTN720907:CTN720928 DDJ720907:DDJ720928 DNF720907:DNF720928 DXB720907:DXB720928 EGX720907:EGX720928 EQT720907:EQT720928 FAP720907:FAP720928 FKL720907:FKL720928 FUH720907:FUH720928 GED720907:GED720928 GNZ720907:GNZ720928 GXV720907:GXV720928 HHR720907:HHR720928 HRN720907:HRN720928 IBJ720907:IBJ720928 ILF720907:ILF720928 IVB720907:IVB720928 JEX720907:JEX720928 JOT720907:JOT720928 JYP720907:JYP720928 KIL720907:KIL720928 KSH720907:KSH720928 LCD720907:LCD720928 LLZ720907:LLZ720928 LVV720907:LVV720928 MFR720907:MFR720928 MPN720907:MPN720928 MZJ720907:MZJ720928 NJF720907:NJF720928 NTB720907:NTB720928 OCX720907:OCX720928 OMT720907:OMT720928 OWP720907:OWP720928 PGL720907:PGL720928 PQH720907:PQH720928 QAD720907:QAD720928 QJZ720907:QJZ720928 QTV720907:QTV720928 RDR720907:RDR720928 RNN720907:RNN720928 RXJ720907:RXJ720928 SHF720907:SHF720928 SRB720907:SRB720928 TAX720907:TAX720928 TKT720907:TKT720928 TUP720907:TUP720928 UEL720907:UEL720928 UOH720907:UOH720928 UYD720907:UYD720928 VHZ720907:VHZ720928 VRV720907:VRV720928 WBR720907:WBR720928 WLN720907:WLN720928 WVJ720907:WVJ720928 B786443:B786464 IX786443:IX786464 ST786443:ST786464 ACP786443:ACP786464 AML786443:AML786464 AWH786443:AWH786464 BGD786443:BGD786464 BPZ786443:BPZ786464 BZV786443:BZV786464 CJR786443:CJR786464 CTN786443:CTN786464 DDJ786443:DDJ786464 DNF786443:DNF786464 DXB786443:DXB786464 EGX786443:EGX786464 EQT786443:EQT786464 FAP786443:FAP786464 FKL786443:FKL786464 FUH786443:FUH786464 GED786443:GED786464 GNZ786443:GNZ786464 GXV786443:GXV786464 HHR786443:HHR786464 HRN786443:HRN786464 IBJ786443:IBJ786464 ILF786443:ILF786464 IVB786443:IVB786464 JEX786443:JEX786464 JOT786443:JOT786464 JYP786443:JYP786464 KIL786443:KIL786464 KSH786443:KSH786464 LCD786443:LCD786464 LLZ786443:LLZ786464 LVV786443:LVV786464 MFR786443:MFR786464 MPN786443:MPN786464 MZJ786443:MZJ786464 NJF786443:NJF786464 NTB786443:NTB786464 OCX786443:OCX786464 OMT786443:OMT786464 OWP786443:OWP786464 PGL786443:PGL786464 PQH786443:PQH786464 QAD786443:QAD786464 QJZ786443:QJZ786464 QTV786443:QTV786464 RDR786443:RDR786464 RNN786443:RNN786464 RXJ786443:RXJ786464 SHF786443:SHF786464 SRB786443:SRB786464 TAX786443:TAX786464 TKT786443:TKT786464 TUP786443:TUP786464 UEL786443:UEL786464 UOH786443:UOH786464 UYD786443:UYD786464 VHZ786443:VHZ786464 VRV786443:VRV786464 WBR786443:WBR786464 WLN786443:WLN786464 WVJ786443:WVJ786464 B851979:B852000 IX851979:IX852000 ST851979:ST852000 ACP851979:ACP852000 AML851979:AML852000 AWH851979:AWH852000 BGD851979:BGD852000 BPZ851979:BPZ852000 BZV851979:BZV852000 CJR851979:CJR852000 CTN851979:CTN852000 DDJ851979:DDJ852000 DNF851979:DNF852000 DXB851979:DXB852000 EGX851979:EGX852000 EQT851979:EQT852000 FAP851979:FAP852000 FKL851979:FKL852000 FUH851979:FUH852000 GED851979:GED852000 GNZ851979:GNZ852000 GXV851979:GXV852000 HHR851979:HHR852000 HRN851979:HRN852000 IBJ851979:IBJ852000 ILF851979:ILF852000 IVB851979:IVB852000 JEX851979:JEX852000 JOT851979:JOT852000 JYP851979:JYP852000 KIL851979:KIL852000 KSH851979:KSH852000 LCD851979:LCD852000 LLZ851979:LLZ852000 LVV851979:LVV852000 MFR851979:MFR852000 MPN851979:MPN852000 MZJ851979:MZJ852000 NJF851979:NJF852000 NTB851979:NTB852000 OCX851979:OCX852000 OMT851979:OMT852000 OWP851979:OWP852000 PGL851979:PGL852000 PQH851979:PQH852000 QAD851979:QAD852000 QJZ851979:QJZ852000 QTV851979:QTV852000 RDR851979:RDR852000 RNN851979:RNN852000 RXJ851979:RXJ852000 SHF851979:SHF852000 SRB851979:SRB852000 TAX851979:TAX852000 TKT851979:TKT852000 TUP851979:TUP852000 UEL851979:UEL852000 UOH851979:UOH852000 UYD851979:UYD852000 VHZ851979:VHZ852000 VRV851979:VRV852000 WBR851979:WBR852000 WLN851979:WLN852000 WVJ851979:WVJ852000 B917515:B917536 IX917515:IX917536 ST917515:ST917536 ACP917515:ACP917536 AML917515:AML917536 AWH917515:AWH917536 BGD917515:BGD917536 BPZ917515:BPZ917536 BZV917515:BZV917536 CJR917515:CJR917536 CTN917515:CTN917536 DDJ917515:DDJ917536 DNF917515:DNF917536 DXB917515:DXB917536 EGX917515:EGX917536 EQT917515:EQT917536 FAP917515:FAP917536 FKL917515:FKL917536 FUH917515:FUH917536 GED917515:GED917536 GNZ917515:GNZ917536 GXV917515:GXV917536 HHR917515:HHR917536 HRN917515:HRN917536 IBJ917515:IBJ917536 ILF917515:ILF917536 IVB917515:IVB917536 JEX917515:JEX917536 JOT917515:JOT917536 JYP917515:JYP917536 KIL917515:KIL917536 KSH917515:KSH917536 LCD917515:LCD917536 LLZ917515:LLZ917536 LVV917515:LVV917536 MFR917515:MFR917536 MPN917515:MPN917536 MZJ917515:MZJ917536 NJF917515:NJF917536 NTB917515:NTB917536 OCX917515:OCX917536 OMT917515:OMT917536 OWP917515:OWP917536 PGL917515:PGL917536 PQH917515:PQH917536 QAD917515:QAD917536 QJZ917515:QJZ917536 QTV917515:QTV917536 RDR917515:RDR917536 RNN917515:RNN917536 RXJ917515:RXJ917536 SHF917515:SHF917536 SRB917515:SRB917536 TAX917515:TAX917536 TKT917515:TKT917536 TUP917515:TUP917536 UEL917515:UEL917536 UOH917515:UOH917536 UYD917515:UYD917536 VHZ917515:VHZ917536 VRV917515:VRV917536 WBR917515:WBR917536 WLN917515:WLN917536 WVJ917515:WVJ917536 B983051:B983072 IX983051:IX983072 ST983051:ST983072 ACP983051:ACP983072 AML983051:AML983072 AWH983051:AWH983072 BGD983051:BGD983072 BPZ983051:BPZ983072 BZV983051:BZV983072 CJR983051:CJR983072 CTN983051:CTN983072 DDJ983051:DDJ983072 DNF983051:DNF983072 DXB983051:DXB983072 EGX983051:EGX983072 EQT983051:EQT983072 FAP983051:FAP983072 FKL983051:FKL983072 FUH983051:FUH983072 GED983051:GED983072 GNZ983051:GNZ983072 GXV983051:GXV983072 HHR983051:HHR983072 HRN983051:HRN983072 IBJ983051:IBJ983072 ILF983051:ILF983072 IVB983051:IVB983072 JEX983051:JEX983072 JOT983051:JOT983072 JYP983051:JYP983072 KIL983051:KIL983072 KSH983051:KSH983072 LCD983051:LCD983072 LLZ983051:LLZ983072 LVV983051:LVV983072 MFR983051:MFR983072 MPN983051:MPN983072 MZJ983051:MZJ983072 NJF983051:NJF983072 NTB983051:NTB983072 OCX983051:OCX983072 OMT983051:OMT983072 OWP983051:OWP983072 PGL983051:PGL983072 PQH983051:PQH983072 QAD983051:QAD983072 QJZ983051:QJZ983072 QTV983051:QTV983072 RDR983051:RDR983072 RNN983051:RNN983072 RXJ983051:RXJ983072 SHF983051:SHF983072 SRB983051:SRB983072 TAX983051:TAX983072 TKT983051:TKT983072 TUP983051:TUP983072 UEL983051:UEL983072 UOH983051:UOH983072 UYD983051:UYD983072 VHZ983051:VHZ983072 VRV983051:VRV983072 WBR983051:WBR983072 WLN983051:WLN983072 WVJ983051:WVJ983072">
      <formula1>$AK$1:$AK$6</formula1>
    </dataValidation>
    <dataValidation type="list" allowBlank="1" showInputMessage="1" showErrorMessage="1" sqref="WVL983047:WVS983047 IZ7:JG7 SV7:TC7 ACR7:ACY7 AMN7:AMU7 AWJ7:AWQ7 BGF7:BGM7 BQB7:BQI7 BZX7:CAE7 CJT7:CKA7 CTP7:CTW7 DDL7:DDS7 DNH7:DNO7 DXD7:DXK7 EGZ7:EHG7 EQV7:ERC7 FAR7:FAY7 FKN7:FKU7 FUJ7:FUQ7 GEF7:GEM7 GOB7:GOI7 GXX7:GYE7 HHT7:HIA7 HRP7:HRW7 IBL7:IBS7 ILH7:ILO7 IVD7:IVK7 JEZ7:JFG7 JOV7:JPC7 JYR7:JYY7 KIN7:KIU7 KSJ7:KSQ7 LCF7:LCM7 LMB7:LMI7 LVX7:LWE7 MFT7:MGA7 MPP7:MPW7 MZL7:MZS7 NJH7:NJO7 NTD7:NTK7 OCZ7:ODG7 OMV7:ONC7 OWR7:OWY7 PGN7:PGU7 PQJ7:PQQ7 QAF7:QAM7 QKB7:QKI7 QTX7:QUE7 RDT7:REA7 RNP7:RNW7 RXL7:RXS7 SHH7:SHO7 SRD7:SRK7 TAZ7:TBG7 TKV7:TLC7 TUR7:TUY7 UEN7:UEU7 UOJ7:UOQ7 UYF7:UYM7 VIB7:VII7 VRX7:VSE7 WBT7:WCA7 WLP7:WLW7 WVL7:WVS7 D65543:K65543 IZ65543:JG65543 SV65543:TC65543 ACR65543:ACY65543 AMN65543:AMU65543 AWJ65543:AWQ65543 BGF65543:BGM65543 BQB65543:BQI65543 BZX65543:CAE65543 CJT65543:CKA65543 CTP65543:CTW65543 DDL65543:DDS65543 DNH65543:DNO65543 DXD65543:DXK65543 EGZ65543:EHG65543 EQV65543:ERC65543 FAR65543:FAY65543 FKN65543:FKU65543 FUJ65543:FUQ65543 GEF65543:GEM65543 GOB65543:GOI65543 GXX65543:GYE65543 HHT65543:HIA65543 HRP65543:HRW65543 IBL65543:IBS65543 ILH65543:ILO65543 IVD65543:IVK65543 JEZ65543:JFG65543 JOV65543:JPC65543 JYR65543:JYY65543 KIN65543:KIU65543 KSJ65543:KSQ65543 LCF65543:LCM65543 LMB65543:LMI65543 LVX65543:LWE65543 MFT65543:MGA65543 MPP65543:MPW65543 MZL65543:MZS65543 NJH65543:NJO65543 NTD65543:NTK65543 OCZ65543:ODG65543 OMV65543:ONC65543 OWR65543:OWY65543 PGN65543:PGU65543 PQJ65543:PQQ65543 QAF65543:QAM65543 QKB65543:QKI65543 QTX65543:QUE65543 RDT65543:REA65543 RNP65543:RNW65543 RXL65543:RXS65543 SHH65543:SHO65543 SRD65543:SRK65543 TAZ65543:TBG65543 TKV65543:TLC65543 TUR65543:TUY65543 UEN65543:UEU65543 UOJ65543:UOQ65543 UYF65543:UYM65543 VIB65543:VII65543 VRX65543:VSE65543 WBT65543:WCA65543 WLP65543:WLW65543 WVL65543:WVS65543 D131079:K131079 IZ131079:JG131079 SV131079:TC131079 ACR131079:ACY131079 AMN131079:AMU131079 AWJ131079:AWQ131079 BGF131079:BGM131079 BQB131079:BQI131079 BZX131079:CAE131079 CJT131079:CKA131079 CTP131079:CTW131079 DDL131079:DDS131079 DNH131079:DNO131079 DXD131079:DXK131079 EGZ131079:EHG131079 EQV131079:ERC131079 FAR131079:FAY131079 FKN131079:FKU131079 FUJ131079:FUQ131079 GEF131079:GEM131079 GOB131079:GOI131079 GXX131079:GYE131079 HHT131079:HIA131079 HRP131079:HRW131079 IBL131079:IBS131079 ILH131079:ILO131079 IVD131079:IVK131079 JEZ131079:JFG131079 JOV131079:JPC131079 JYR131079:JYY131079 KIN131079:KIU131079 KSJ131079:KSQ131079 LCF131079:LCM131079 LMB131079:LMI131079 LVX131079:LWE131079 MFT131079:MGA131079 MPP131079:MPW131079 MZL131079:MZS131079 NJH131079:NJO131079 NTD131079:NTK131079 OCZ131079:ODG131079 OMV131079:ONC131079 OWR131079:OWY131079 PGN131079:PGU131079 PQJ131079:PQQ131079 QAF131079:QAM131079 QKB131079:QKI131079 QTX131079:QUE131079 RDT131079:REA131079 RNP131079:RNW131079 RXL131079:RXS131079 SHH131079:SHO131079 SRD131079:SRK131079 TAZ131079:TBG131079 TKV131079:TLC131079 TUR131079:TUY131079 UEN131079:UEU131079 UOJ131079:UOQ131079 UYF131079:UYM131079 VIB131079:VII131079 VRX131079:VSE131079 WBT131079:WCA131079 WLP131079:WLW131079 WVL131079:WVS131079 D196615:K196615 IZ196615:JG196615 SV196615:TC196615 ACR196615:ACY196615 AMN196615:AMU196615 AWJ196615:AWQ196615 BGF196615:BGM196615 BQB196615:BQI196615 BZX196615:CAE196615 CJT196615:CKA196615 CTP196615:CTW196615 DDL196615:DDS196615 DNH196615:DNO196615 DXD196615:DXK196615 EGZ196615:EHG196615 EQV196615:ERC196615 FAR196615:FAY196615 FKN196615:FKU196615 FUJ196615:FUQ196615 GEF196615:GEM196615 GOB196615:GOI196615 GXX196615:GYE196615 HHT196615:HIA196615 HRP196615:HRW196615 IBL196615:IBS196615 ILH196615:ILO196615 IVD196615:IVK196615 JEZ196615:JFG196615 JOV196615:JPC196615 JYR196615:JYY196615 KIN196615:KIU196615 KSJ196615:KSQ196615 LCF196615:LCM196615 LMB196615:LMI196615 LVX196615:LWE196615 MFT196615:MGA196615 MPP196615:MPW196615 MZL196615:MZS196615 NJH196615:NJO196615 NTD196615:NTK196615 OCZ196615:ODG196615 OMV196615:ONC196615 OWR196615:OWY196615 PGN196615:PGU196615 PQJ196615:PQQ196615 QAF196615:QAM196615 QKB196615:QKI196615 QTX196615:QUE196615 RDT196615:REA196615 RNP196615:RNW196615 RXL196615:RXS196615 SHH196615:SHO196615 SRD196615:SRK196615 TAZ196615:TBG196615 TKV196615:TLC196615 TUR196615:TUY196615 UEN196615:UEU196615 UOJ196615:UOQ196615 UYF196615:UYM196615 VIB196615:VII196615 VRX196615:VSE196615 WBT196615:WCA196615 WLP196615:WLW196615 WVL196615:WVS196615 D262151:K262151 IZ262151:JG262151 SV262151:TC262151 ACR262151:ACY262151 AMN262151:AMU262151 AWJ262151:AWQ262151 BGF262151:BGM262151 BQB262151:BQI262151 BZX262151:CAE262151 CJT262151:CKA262151 CTP262151:CTW262151 DDL262151:DDS262151 DNH262151:DNO262151 DXD262151:DXK262151 EGZ262151:EHG262151 EQV262151:ERC262151 FAR262151:FAY262151 FKN262151:FKU262151 FUJ262151:FUQ262151 GEF262151:GEM262151 GOB262151:GOI262151 GXX262151:GYE262151 HHT262151:HIA262151 HRP262151:HRW262151 IBL262151:IBS262151 ILH262151:ILO262151 IVD262151:IVK262151 JEZ262151:JFG262151 JOV262151:JPC262151 JYR262151:JYY262151 KIN262151:KIU262151 KSJ262151:KSQ262151 LCF262151:LCM262151 LMB262151:LMI262151 LVX262151:LWE262151 MFT262151:MGA262151 MPP262151:MPW262151 MZL262151:MZS262151 NJH262151:NJO262151 NTD262151:NTK262151 OCZ262151:ODG262151 OMV262151:ONC262151 OWR262151:OWY262151 PGN262151:PGU262151 PQJ262151:PQQ262151 QAF262151:QAM262151 QKB262151:QKI262151 QTX262151:QUE262151 RDT262151:REA262151 RNP262151:RNW262151 RXL262151:RXS262151 SHH262151:SHO262151 SRD262151:SRK262151 TAZ262151:TBG262151 TKV262151:TLC262151 TUR262151:TUY262151 UEN262151:UEU262151 UOJ262151:UOQ262151 UYF262151:UYM262151 VIB262151:VII262151 VRX262151:VSE262151 WBT262151:WCA262151 WLP262151:WLW262151 WVL262151:WVS262151 D327687:K327687 IZ327687:JG327687 SV327687:TC327687 ACR327687:ACY327687 AMN327687:AMU327687 AWJ327687:AWQ327687 BGF327687:BGM327687 BQB327687:BQI327687 BZX327687:CAE327687 CJT327687:CKA327687 CTP327687:CTW327687 DDL327687:DDS327687 DNH327687:DNO327687 DXD327687:DXK327687 EGZ327687:EHG327687 EQV327687:ERC327687 FAR327687:FAY327687 FKN327687:FKU327687 FUJ327687:FUQ327687 GEF327687:GEM327687 GOB327687:GOI327687 GXX327687:GYE327687 HHT327687:HIA327687 HRP327687:HRW327687 IBL327687:IBS327687 ILH327687:ILO327687 IVD327687:IVK327687 JEZ327687:JFG327687 JOV327687:JPC327687 JYR327687:JYY327687 KIN327687:KIU327687 KSJ327687:KSQ327687 LCF327687:LCM327687 LMB327687:LMI327687 LVX327687:LWE327687 MFT327687:MGA327687 MPP327687:MPW327687 MZL327687:MZS327687 NJH327687:NJO327687 NTD327687:NTK327687 OCZ327687:ODG327687 OMV327687:ONC327687 OWR327687:OWY327687 PGN327687:PGU327687 PQJ327687:PQQ327687 QAF327687:QAM327687 QKB327687:QKI327687 QTX327687:QUE327687 RDT327687:REA327687 RNP327687:RNW327687 RXL327687:RXS327687 SHH327687:SHO327687 SRD327687:SRK327687 TAZ327687:TBG327687 TKV327687:TLC327687 TUR327687:TUY327687 UEN327687:UEU327687 UOJ327687:UOQ327687 UYF327687:UYM327687 VIB327687:VII327687 VRX327687:VSE327687 WBT327687:WCA327687 WLP327687:WLW327687 WVL327687:WVS327687 D393223:K393223 IZ393223:JG393223 SV393223:TC393223 ACR393223:ACY393223 AMN393223:AMU393223 AWJ393223:AWQ393223 BGF393223:BGM393223 BQB393223:BQI393223 BZX393223:CAE393223 CJT393223:CKA393223 CTP393223:CTW393223 DDL393223:DDS393223 DNH393223:DNO393223 DXD393223:DXK393223 EGZ393223:EHG393223 EQV393223:ERC393223 FAR393223:FAY393223 FKN393223:FKU393223 FUJ393223:FUQ393223 GEF393223:GEM393223 GOB393223:GOI393223 GXX393223:GYE393223 HHT393223:HIA393223 HRP393223:HRW393223 IBL393223:IBS393223 ILH393223:ILO393223 IVD393223:IVK393223 JEZ393223:JFG393223 JOV393223:JPC393223 JYR393223:JYY393223 KIN393223:KIU393223 KSJ393223:KSQ393223 LCF393223:LCM393223 LMB393223:LMI393223 LVX393223:LWE393223 MFT393223:MGA393223 MPP393223:MPW393223 MZL393223:MZS393223 NJH393223:NJO393223 NTD393223:NTK393223 OCZ393223:ODG393223 OMV393223:ONC393223 OWR393223:OWY393223 PGN393223:PGU393223 PQJ393223:PQQ393223 QAF393223:QAM393223 QKB393223:QKI393223 QTX393223:QUE393223 RDT393223:REA393223 RNP393223:RNW393223 RXL393223:RXS393223 SHH393223:SHO393223 SRD393223:SRK393223 TAZ393223:TBG393223 TKV393223:TLC393223 TUR393223:TUY393223 UEN393223:UEU393223 UOJ393223:UOQ393223 UYF393223:UYM393223 VIB393223:VII393223 VRX393223:VSE393223 WBT393223:WCA393223 WLP393223:WLW393223 WVL393223:WVS393223 D458759:K458759 IZ458759:JG458759 SV458759:TC458759 ACR458759:ACY458759 AMN458759:AMU458759 AWJ458759:AWQ458759 BGF458759:BGM458759 BQB458759:BQI458759 BZX458759:CAE458759 CJT458759:CKA458759 CTP458759:CTW458759 DDL458759:DDS458759 DNH458759:DNO458759 DXD458759:DXK458759 EGZ458759:EHG458759 EQV458759:ERC458759 FAR458759:FAY458759 FKN458759:FKU458759 FUJ458759:FUQ458759 GEF458759:GEM458759 GOB458759:GOI458759 GXX458759:GYE458759 HHT458759:HIA458759 HRP458759:HRW458759 IBL458759:IBS458759 ILH458759:ILO458759 IVD458759:IVK458759 JEZ458759:JFG458759 JOV458759:JPC458759 JYR458759:JYY458759 KIN458759:KIU458759 KSJ458759:KSQ458759 LCF458759:LCM458759 LMB458759:LMI458759 LVX458759:LWE458759 MFT458759:MGA458759 MPP458759:MPW458759 MZL458759:MZS458759 NJH458759:NJO458759 NTD458759:NTK458759 OCZ458759:ODG458759 OMV458759:ONC458759 OWR458759:OWY458759 PGN458759:PGU458759 PQJ458759:PQQ458759 QAF458759:QAM458759 QKB458759:QKI458759 QTX458759:QUE458759 RDT458759:REA458759 RNP458759:RNW458759 RXL458759:RXS458759 SHH458759:SHO458759 SRD458759:SRK458759 TAZ458759:TBG458759 TKV458759:TLC458759 TUR458759:TUY458759 UEN458759:UEU458759 UOJ458759:UOQ458759 UYF458759:UYM458759 VIB458759:VII458759 VRX458759:VSE458759 WBT458759:WCA458759 WLP458759:WLW458759 WVL458759:WVS458759 D524295:K524295 IZ524295:JG524295 SV524295:TC524295 ACR524295:ACY524295 AMN524295:AMU524295 AWJ524295:AWQ524295 BGF524295:BGM524295 BQB524295:BQI524295 BZX524295:CAE524295 CJT524295:CKA524295 CTP524295:CTW524295 DDL524295:DDS524295 DNH524295:DNO524295 DXD524295:DXK524295 EGZ524295:EHG524295 EQV524295:ERC524295 FAR524295:FAY524295 FKN524295:FKU524295 FUJ524295:FUQ524295 GEF524295:GEM524295 GOB524295:GOI524295 GXX524295:GYE524295 HHT524295:HIA524295 HRP524295:HRW524295 IBL524295:IBS524295 ILH524295:ILO524295 IVD524295:IVK524295 JEZ524295:JFG524295 JOV524295:JPC524295 JYR524295:JYY524295 KIN524295:KIU524295 KSJ524295:KSQ524295 LCF524295:LCM524295 LMB524295:LMI524295 LVX524295:LWE524295 MFT524295:MGA524295 MPP524295:MPW524295 MZL524295:MZS524295 NJH524295:NJO524295 NTD524295:NTK524295 OCZ524295:ODG524295 OMV524295:ONC524295 OWR524295:OWY524295 PGN524295:PGU524295 PQJ524295:PQQ524295 QAF524295:QAM524295 QKB524295:QKI524295 QTX524295:QUE524295 RDT524295:REA524295 RNP524295:RNW524295 RXL524295:RXS524295 SHH524295:SHO524295 SRD524295:SRK524295 TAZ524295:TBG524295 TKV524295:TLC524295 TUR524295:TUY524295 UEN524295:UEU524295 UOJ524295:UOQ524295 UYF524295:UYM524295 VIB524295:VII524295 VRX524295:VSE524295 WBT524295:WCA524295 WLP524295:WLW524295 WVL524295:WVS524295 D589831:K589831 IZ589831:JG589831 SV589831:TC589831 ACR589831:ACY589831 AMN589831:AMU589831 AWJ589831:AWQ589831 BGF589831:BGM589831 BQB589831:BQI589831 BZX589831:CAE589831 CJT589831:CKA589831 CTP589831:CTW589831 DDL589831:DDS589831 DNH589831:DNO589831 DXD589831:DXK589831 EGZ589831:EHG589831 EQV589831:ERC589831 FAR589831:FAY589831 FKN589831:FKU589831 FUJ589831:FUQ589831 GEF589831:GEM589831 GOB589831:GOI589831 GXX589831:GYE589831 HHT589831:HIA589831 HRP589831:HRW589831 IBL589831:IBS589831 ILH589831:ILO589831 IVD589831:IVK589831 JEZ589831:JFG589831 JOV589831:JPC589831 JYR589831:JYY589831 KIN589831:KIU589831 KSJ589831:KSQ589831 LCF589831:LCM589831 LMB589831:LMI589831 LVX589831:LWE589831 MFT589831:MGA589831 MPP589831:MPW589831 MZL589831:MZS589831 NJH589831:NJO589831 NTD589831:NTK589831 OCZ589831:ODG589831 OMV589831:ONC589831 OWR589831:OWY589831 PGN589831:PGU589831 PQJ589831:PQQ589831 QAF589831:QAM589831 QKB589831:QKI589831 QTX589831:QUE589831 RDT589831:REA589831 RNP589831:RNW589831 RXL589831:RXS589831 SHH589831:SHO589831 SRD589831:SRK589831 TAZ589831:TBG589831 TKV589831:TLC589831 TUR589831:TUY589831 UEN589831:UEU589831 UOJ589831:UOQ589831 UYF589831:UYM589831 VIB589831:VII589831 VRX589831:VSE589831 WBT589831:WCA589831 WLP589831:WLW589831 WVL589831:WVS589831 D655367:K655367 IZ655367:JG655367 SV655367:TC655367 ACR655367:ACY655367 AMN655367:AMU655367 AWJ655367:AWQ655367 BGF655367:BGM655367 BQB655367:BQI655367 BZX655367:CAE655367 CJT655367:CKA655367 CTP655367:CTW655367 DDL655367:DDS655367 DNH655367:DNO655367 DXD655367:DXK655367 EGZ655367:EHG655367 EQV655367:ERC655367 FAR655367:FAY655367 FKN655367:FKU655367 FUJ655367:FUQ655367 GEF655367:GEM655367 GOB655367:GOI655367 GXX655367:GYE655367 HHT655367:HIA655367 HRP655367:HRW655367 IBL655367:IBS655367 ILH655367:ILO655367 IVD655367:IVK655367 JEZ655367:JFG655367 JOV655367:JPC655367 JYR655367:JYY655367 KIN655367:KIU655367 KSJ655367:KSQ655367 LCF655367:LCM655367 LMB655367:LMI655367 LVX655367:LWE655367 MFT655367:MGA655367 MPP655367:MPW655367 MZL655367:MZS655367 NJH655367:NJO655367 NTD655367:NTK655367 OCZ655367:ODG655367 OMV655367:ONC655367 OWR655367:OWY655367 PGN655367:PGU655367 PQJ655367:PQQ655367 QAF655367:QAM655367 QKB655367:QKI655367 QTX655367:QUE655367 RDT655367:REA655367 RNP655367:RNW655367 RXL655367:RXS655367 SHH655367:SHO655367 SRD655367:SRK655367 TAZ655367:TBG655367 TKV655367:TLC655367 TUR655367:TUY655367 UEN655367:UEU655367 UOJ655367:UOQ655367 UYF655367:UYM655367 VIB655367:VII655367 VRX655367:VSE655367 WBT655367:WCA655367 WLP655367:WLW655367 WVL655367:WVS655367 D720903:K720903 IZ720903:JG720903 SV720903:TC720903 ACR720903:ACY720903 AMN720903:AMU720903 AWJ720903:AWQ720903 BGF720903:BGM720903 BQB720903:BQI720903 BZX720903:CAE720903 CJT720903:CKA720903 CTP720903:CTW720903 DDL720903:DDS720903 DNH720903:DNO720903 DXD720903:DXK720903 EGZ720903:EHG720903 EQV720903:ERC720903 FAR720903:FAY720903 FKN720903:FKU720903 FUJ720903:FUQ720903 GEF720903:GEM720903 GOB720903:GOI720903 GXX720903:GYE720903 HHT720903:HIA720903 HRP720903:HRW720903 IBL720903:IBS720903 ILH720903:ILO720903 IVD720903:IVK720903 JEZ720903:JFG720903 JOV720903:JPC720903 JYR720903:JYY720903 KIN720903:KIU720903 KSJ720903:KSQ720903 LCF720903:LCM720903 LMB720903:LMI720903 LVX720903:LWE720903 MFT720903:MGA720903 MPP720903:MPW720903 MZL720903:MZS720903 NJH720903:NJO720903 NTD720903:NTK720903 OCZ720903:ODG720903 OMV720903:ONC720903 OWR720903:OWY720903 PGN720903:PGU720903 PQJ720903:PQQ720903 QAF720903:QAM720903 QKB720903:QKI720903 QTX720903:QUE720903 RDT720903:REA720903 RNP720903:RNW720903 RXL720903:RXS720903 SHH720903:SHO720903 SRD720903:SRK720903 TAZ720903:TBG720903 TKV720903:TLC720903 TUR720903:TUY720903 UEN720903:UEU720903 UOJ720903:UOQ720903 UYF720903:UYM720903 VIB720903:VII720903 VRX720903:VSE720903 WBT720903:WCA720903 WLP720903:WLW720903 WVL720903:WVS720903 D786439:K786439 IZ786439:JG786439 SV786439:TC786439 ACR786439:ACY786439 AMN786439:AMU786439 AWJ786439:AWQ786439 BGF786439:BGM786439 BQB786439:BQI786439 BZX786439:CAE786439 CJT786439:CKA786439 CTP786439:CTW786439 DDL786439:DDS786439 DNH786439:DNO786439 DXD786439:DXK786439 EGZ786439:EHG786439 EQV786439:ERC786439 FAR786439:FAY786439 FKN786439:FKU786439 FUJ786439:FUQ786439 GEF786439:GEM786439 GOB786439:GOI786439 GXX786439:GYE786439 HHT786439:HIA786439 HRP786439:HRW786439 IBL786439:IBS786439 ILH786439:ILO786439 IVD786439:IVK786439 JEZ786439:JFG786439 JOV786439:JPC786439 JYR786439:JYY786439 KIN786439:KIU786439 KSJ786439:KSQ786439 LCF786439:LCM786439 LMB786439:LMI786439 LVX786439:LWE786439 MFT786439:MGA786439 MPP786439:MPW786439 MZL786439:MZS786439 NJH786439:NJO786439 NTD786439:NTK786439 OCZ786439:ODG786439 OMV786439:ONC786439 OWR786439:OWY786439 PGN786439:PGU786439 PQJ786439:PQQ786439 QAF786439:QAM786439 QKB786439:QKI786439 QTX786439:QUE786439 RDT786439:REA786439 RNP786439:RNW786439 RXL786439:RXS786439 SHH786439:SHO786439 SRD786439:SRK786439 TAZ786439:TBG786439 TKV786439:TLC786439 TUR786439:TUY786439 UEN786439:UEU786439 UOJ786439:UOQ786439 UYF786439:UYM786439 VIB786439:VII786439 VRX786439:VSE786439 WBT786439:WCA786439 WLP786439:WLW786439 WVL786439:WVS786439 D851975:K851975 IZ851975:JG851975 SV851975:TC851975 ACR851975:ACY851975 AMN851975:AMU851975 AWJ851975:AWQ851975 BGF851975:BGM851975 BQB851975:BQI851975 BZX851975:CAE851975 CJT851975:CKA851975 CTP851975:CTW851975 DDL851975:DDS851975 DNH851975:DNO851975 DXD851975:DXK851975 EGZ851975:EHG851975 EQV851975:ERC851975 FAR851975:FAY851975 FKN851975:FKU851975 FUJ851975:FUQ851975 GEF851975:GEM851975 GOB851975:GOI851975 GXX851975:GYE851975 HHT851975:HIA851975 HRP851975:HRW851975 IBL851975:IBS851975 ILH851975:ILO851975 IVD851975:IVK851975 JEZ851975:JFG851975 JOV851975:JPC851975 JYR851975:JYY851975 KIN851975:KIU851975 KSJ851975:KSQ851975 LCF851975:LCM851975 LMB851975:LMI851975 LVX851975:LWE851975 MFT851975:MGA851975 MPP851975:MPW851975 MZL851975:MZS851975 NJH851975:NJO851975 NTD851975:NTK851975 OCZ851975:ODG851975 OMV851975:ONC851975 OWR851975:OWY851975 PGN851975:PGU851975 PQJ851975:PQQ851975 QAF851975:QAM851975 QKB851975:QKI851975 QTX851975:QUE851975 RDT851975:REA851975 RNP851975:RNW851975 RXL851975:RXS851975 SHH851975:SHO851975 SRD851975:SRK851975 TAZ851975:TBG851975 TKV851975:TLC851975 TUR851975:TUY851975 UEN851975:UEU851975 UOJ851975:UOQ851975 UYF851975:UYM851975 VIB851975:VII851975 VRX851975:VSE851975 WBT851975:WCA851975 WLP851975:WLW851975 WVL851975:WVS851975 D917511:K917511 IZ917511:JG917511 SV917511:TC917511 ACR917511:ACY917511 AMN917511:AMU917511 AWJ917511:AWQ917511 BGF917511:BGM917511 BQB917511:BQI917511 BZX917511:CAE917511 CJT917511:CKA917511 CTP917511:CTW917511 DDL917511:DDS917511 DNH917511:DNO917511 DXD917511:DXK917511 EGZ917511:EHG917511 EQV917511:ERC917511 FAR917511:FAY917511 FKN917511:FKU917511 FUJ917511:FUQ917511 GEF917511:GEM917511 GOB917511:GOI917511 GXX917511:GYE917511 HHT917511:HIA917511 HRP917511:HRW917511 IBL917511:IBS917511 ILH917511:ILO917511 IVD917511:IVK917511 JEZ917511:JFG917511 JOV917511:JPC917511 JYR917511:JYY917511 KIN917511:KIU917511 KSJ917511:KSQ917511 LCF917511:LCM917511 LMB917511:LMI917511 LVX917511:LWE917511 MFT917511:MGA917511 MPP917511:MPW917511 MZL917511:MZS917511 NJH917511:NJO917511 NTD917511:NTK917511 OCZ917511:ODG917511 OMV917511:ONC917511 OWR917511:OWY917511 PGN917511:PGU917511 PQJ917511:PQQ917511 QAF917511:QAM917511 QKB917511:QKI917511 QTX917511:QUE917511 RDT917511:REA917511 RNP917511:RNW917511 RXL917511:RXS917511 SHH917511:SHO917511 SRD917511:SRK917511 TAZ917511:TBG917511 TKV917511:TLC917511 TUR917511:TUY917511 UEN917511:UEU917511 UOJ917511:UOQ917511 UYF917511:UYM917511 VIB917511:VII917511 VRX917511:VSE917511 WBT917511:WCA917511 WLP917511:WLW917511 WVL917511:WVS917511 D983047:K983047 IZ983047:JG983047 SV983047:TC983047 ACR983047:ACY983047 AMN983047:AMU983047 AWJ983047:AWQ983047 BGF983047:BGM983047 BQB983047:BQI983047 BZX983047:CAE983047 CJT983047:CKA983047 CTP983047:CTW983047 DDL983047:DDS983047 DNH983047:DNO983047 DXD983047:DXK983047 EGZ983047:EHG983047 EQV983047:ERC983047 FAR983047:FAY983047 FKN983047:FKU983047 FUJ983047:FUQ983047 GEF983047:GEM983047 GOB983047:GOI983047 GXX983047:GYE983047 HHT983047:HIA983047 HRP983047:HRW983047 IBL983047:IBS983047 ILH983047:ILO983047 IVD983047:IVK983047 JEZ983047:JFG983047 JOV983047:JPC983047 JYR983047:JYY983047 KIN983047:KIU983047 KSJ983047:KSQ983047 LCF983047:LCM983047 LMB983047:LMI983047 LVX983047:LWE983047 MFT983047:MGA983047 MPP983047:MPW983047 MZL983047:MZS983047 NJH983047:NJO983047 NTD983047:NTK983047 OCZ983047:ODG983047 OMV983047:ONC983047 OWR983047:OWY983047 PGN983047:PGU983047 PQJ983047:PQQ983047 QAF983047:QAM983047 QKB983047:QKI983047 QTX983047:QUE983047 RDT983047:REA983047 RNP983047:RNW983047 RXL983047:RXS983047 SHH983047:SHO983047 SRD983047:SRK983047 TAZ983047:TBG983047 TKV983047:TLC983047 TUR983047:TUY983047 UEN983047:UEU983047 UOJ983047:UOQ983047 UYF983047:UYM983047 VIB983047:VII983047 VRX983047:VSE983047 WBT983047:WCA983047 WLP983047:WLW983047">
      <formula1>"Sector Skill Alliances, Knowledge Alliances"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3:AA67"/>
  <sheetViews>
    <sheetView tabSelected="1" topLeftCell="A4" zoomScale="80" zoomScaleNormal="80" workbookViewId="0">
      <selection activeCell="G38" sqref="G38"/>
    </sheetView>
  </sheetViews>
  <sheetFormatPr baseColWidth="10" defaultColWidth="9.109375" defaultRowHeight="13.2" x14ac:dyDescent="0.25"/>
  <cols>
    <col min="1" max="1" width="9.109375" style="46" customWidth="1"/>
    <col min="2" max="2" width="14.109375" style="53" customWidth="1"/>
    <col min="3" max="4" width="5.88671875" style="46" customWidth="1"/>
    <col min="5" max="5" width="5.88671875" style="46" hidden="1" customWidth="1"/>
    <col min="6" max="6" width="4.109375" style="45" customWidth="1"/>
    <col min="7" max="7" width="43.109375" style="51" customWidth="1"/>
    <col min="8" max="8" width="14.88671875" style="54" customWidth="1"/>
    <col min="9" max="9" width="2.5546875" style="54" customWidth="1"/>
    <col min="10" max="10" width="36.33203125" style="45" customWidth="1"/>
    <col min="11" max="11" width="12.6640625" style="45" customWidth="1"/>
    <col min="12" max="12" width="11" style="46" customWidth="1"/>
    <col min="13" max="13" width="6.44140625" style="46" customWidth="1"/>
    <col min="14" max="15" width="10.44140625" style="46" customWidth="1"/>
    <col min="16" max="16" width="6.44140625" style="46" customWidth="1"/>
    <col min="17" max="18" width="10.44140625" style="46" customWidth="1"/>
    <col min="19" max="19" width="8.44140625" style="46" customWidth="1"/>
    <col min="20" max="21" width="10.44140625" style="46" customWidth="1"/>
    <col min="22" max="22" width="6.44140625" style="46" customWidth="1"/>
    <col min="23" max="24" width="10.6640625" style="46" customWidth="1"/>
    <col min="25" max="25" width="16.5546875" style="46" customWidth="1"/>
    <col min="26" max="26" width="13.33203125" style="45" customWidth="1"/>
    <col min="27" max="27" width="13.109375" style="45" customWidth="1"/>
    <col min="28" max="16384" width="9.109375" style="45"/>
  </cols>
  <sheetData>
    <row r="3" spans="1:27" ht="12.75" x14ac:dyDescent="0.2">
      <c r="A3" s="35" t="s">
        <v>258</v>
      </c>
      <c r="B3" s="36"/>
      <c r="C3" s="37"/>
      <c r="D3" s="37"/>
      <c r="E3" s="37"/>
      <c r="F3" s="38"/>
      <c r="G3" s="39"/>
      <c r="H3" s="40"/>
      <c r="I3" s="41"/>
      <c r="J3" s="42"/>
      <c r="K3" s="43"/>
      <c r="L3" s="37"/>
      <c r="M3" s="37"/>
      <c r="N3" s="44" t="s">
        <v>104</v>
      </c>
      <c r="O3" s="37"/>
      <c r="P3" s="37"/>
      <c r="Q3" s="44" t="s">
        <v>259</v>
      </c>
      <c r="R3" s="37"/>
      <c r="S3" s="37"/>
      <c r="T3" s="44" t="s">
        <v>260</v>
      </c>
      <c r="U3" s="37"/>
      <c r="V3" s="37"/>
      <c r="W3" s="44" t="s">
        <v>261</v>
      </c>
      <c r="X3" s="37"/>
    </row>
    <row r="4" spans="1:27" s="51" customFormat="1" ht="12.75" x14ac:dyDescent="0.2">
      <c r="A4" s="47" t="s">
        <v>262</v>
      </c>
      <c r="B4" s="48" t="s">
        <v>263</v>
      </c>
      <c r="C4" s="47" t="s">
        <v>264</v>
      </c>
      <c r="D4" s="47" t="s">
        <v>265</v>
      </c>
      <c r="E4" s="47"/>
      <c r="F4" s="39" t="s">
        <v>266</v>
      </c>
      <c r="G4" s="39"/>
      <c r="H4" s="49" t="s">
        <v>267</v>
      </c>
      <c r="I4" s="50"/>
      <c r="J4" s="39" t="s">
        <v>268</v>
      </c>
      <c r="K4" s="39" t="s">
        <v>269</v>
      </c>
      <c r="L4" s="47" t="s">
        <v>270</v>
      </c>
      <c r="M4" s="47" t="s">
        <v>270</v>
      </c>
      <c r="N4" s="47" t="s">
        <v>271</v>
      </c>
      <c r="O4" s="47" t="s">
        <v>272</v>
      </c>
      <c r="P4" s="47" t="s">
        <v>270</v>
      </c>
      <c r="Q4" s="47" t="s">
        <v>271</v>
      </c>
      <c r="R4" s="47" t="s">
        <v>272</v>
      </c>
      <c r="S4" s="47" t="s">
        <v>270</v>
      </c>
      <c r="T4" s="47" t="s">
        <v>271</v>
      </c>
      <c r="U4" s="47" t="s">
        <v>272</v>
      </c>
      <c r="V4" s="47" t="s">
        <v>270</v>
      </c>
      <c r="W4" s="47" t="s">
        <v>271</v>
      </c>
      <c r="X4" s="47" t="s">
        <v>272</v>
      </c>
      <c r="Y4" s="52"/>
    </row>
    <row r="5" spans="1:27" ht="12.75" x14ac:dyDescent="0.2">
      <c r="I5" s="55"/>
      <c r="J5" s="56"/>
      <c r="K5" s="56"/>
      <c r="L5" s="57"/>
      <c r="M5" s="58"/>
      <c r="N5" s="72" t="str">
        <f>IF(K5=$N$3,(VLOOKUP(J5,'Partner und Ratenauszahlungen'!$B$3:$G$14,3,0)),"")</f>
        <v/>
      </c>
      <c r="O5" s="59"/>
      <c r="P5" s="113" t="str">
        <f t="shared" ref="P5:P14" si="0">IF(Q5&lt;&gt;"",$L5,"")</f>
        <v/>
      </c>
      <c r="Q5" s="61" t="str">
        <f>IF(K5=$Q$3,(VLOOKUP(J5,'Partner und Ratenauszahlungen'!$B$3:$G$14,4,0)),"")</f>
        <v/>
      </c>
      <c r="R5" s="61" t="str">
        <f t="shared" ref="R5:R14" si="1">IF(P5&lt;&gt;"",Q5*P5,"")</f>
        <v/>
      </c>
      <c r="S5" s="63" t="str">
        <f t="shared" ref="S5:S14" si="2">IF(T5&lt;&gt;"",$L5,"")</f>
        <v/>
      </c>
      <c r="T5" s="64" t="str">
        <f>IF(K5=$T$3,(VLOOKUP(J5,'Partner und Ratenauszahlungen'!$B$3:$G$14,5,0)),"")</f>
        <v/>
      </c>
      <c r="U5" s="64" t="str">
        <f t="shared" ref="U5:U14" si="3">IF(S5&lt;&gt;"",T5*S5,"")</f>
        <v/>
      </c>
      <c r="V5" s="115" t="str">
        <f t="shared" ref="V5:V14" si="4">IF(W5&lt;&gt;"",$L5,"")</f>
        <v/>
      </c>
      <c r="W5" s="66" t="str">
        <f>IF(K5=$W$3,(VLOOKUP(J5,'Partner und Ratenauszahlungen'!$B$3:$G$14,6,0)),"")</f>
        <v/>
      </c>
      <c r="X5" s="66" t="str">
        <f t="shared" ref="X5:X14" si="5">IF(V5&lt;&gt;"",W5*V5,"")</f>
        <v/>
      </c>
    </row>
    <row r="6" spans="1:27" ht="12.75" x14ac:dyDescent="0.2">
      <c r="A6" s="108">
        <v>1</v>
      </c>
      <c r="B6" s="69" t="s">
        <v>202</v>
      </c>
      <c r="C6" s="106">
        <v>1</v>
      </c>
      <c r="D6" s="106">
        <v>36</v>
      </c>
      <c r="E6" s="46">
        <v>24</v>
      </c>
      <c r="F6" s="56" t="s">
        <v>273</v>
      </c>
      <c r="I6" s="55"/>
      <c r="J6" s="107" t="s">
        <v>290</v>
      </c>
      <c r="K6" s="70" t="s">
        <v>104</v>
      </c>
      <c r="L6" s="105">
        <f>36*1.5+20</f>
        <v>74</v>
      </c>
      <c r="M6" s="109">
        <f t="shared" ref="M6:M10" si="6">IF(N6&lt;&gt;"",$L6,"")</f>
        <v>74</v>
      </c>
      <c r="N6" s="72">
        <f>IF(K6=$N$3,(VLOOKUP(J6,'Partner und Ratenauszahlungen'!$B$3:$G$14,3,0)),"")</f>
        <v>250</v>
      </c>
      <c r="O6" s="72">
        <f t="shared" ref="O6:O10" si="7">IF(M6&lt;&gt;"",N6*M6,"")</f>
        <v>18500</v>
      </c>
      <c r="P6" s="113" t="str">
        <f t="shared" si="0"/>
        <v/>
      </c>
      <c r="Q6" s="61" t="str">
        <f>IF(K6=$Q$3,(VLOOKUP(J6,'Partner und Ratenauszahlungen'!$B$3:$G$14,4,0)),"")</f>
        <v/>
      </c>
      <c r="R6" s="61" t="str">
        <f t="shared" si="1"/>
        <v/>
      </c>
      <c r="S6" s="114" t="str">
        <f t="shared" si="2"/>
        <v/>
      </c>
      <c r="T6" s="64" t="str">
        <f>IF(K6=$T$3,(VLOOKUP(J6,'Partner und Ratenauszahlungen'!$B$3:$G$14,5,0)),"")</f>
        <v/>
      </c>
      <c r="U6" s="64" t="str">
        <f t="shared" si="3"/>
        <v/>
      </c>
      <c r="V6" s="115" t="str">
        <f t="shared" si="4"/>
        <v/>
      </c>
      <c r="W6" s="66" t="str">
        <f>IF(K6=$W$3,(VLOOKUP(J6,'Partner und Ratenauszahlungen'!$B$3:$G$14,6,0)),"")</f>
        <v/>
      </c>
      <c r="X6" s="66" t="str">
        <f t="shared" si="5"/>
        <v/>
      </c>
    </row>
    <row r="7" spans="1:27" ht="12.75" x14ac:dyDescent="0.2">
      <c r="A7" s="105"/>
      <c r="B7" s="73"/>
      <c r="C7" s="106">
        <v>1</v>
      </c>
      <c r="D7" s="106">
        <v>36</v>
      </c>
      <c r="F7" s="70"/>
      <c r="G7" s="51" t="s">
        <v>292</v>
      </c>
      <c r="I7" s="55"/>
      <c r="J7" s="51" t="s">
        <v>279</v>
      </c>
      <c r="K7" s="70" t="s">
        <v>104</v>
      </c>
      <c r="L7" s="105">
        <v>36</v>
      </c>
      <c r="M7" s="109">
        <f t="shared" si="6"/>
        <v>36</v>
      </c>
      <c r="N7" s="72">
        <f>IF(K7=$N$3,(VLOOKUP(J7,'Partner und Ratenauszahlungen'!$B$3:$G$14,3,0)),"")</f>
        <v>250</v>
      </c>
      <c r="O7" s="72">
        <f t="shared" si="7"/>
        <v>9000</v>
      </c>
      <c r="P7" s="113" t="str">
        <f t="shared" si="0"/>
        <v/>
      </c>
      <c r="Q7" s="61" t="str">
        <f>IF(K7=$Q$3,(VLOOKUP(J7,'Partner und Ratenauszahlungen'!$B$3:$G$14,4,0)),"")</f>
        <v/>
      </c>
      <c r="R7" s="61" t="str">
        <f t="shared" si="1"/>
        <v/>
      </c>
      <c r="S7" s="114" t="str">
        <f t="shared" si="2"/>
        <v/>
      </c>
      <c r="T7" s="64" t="str">
        <f>IF(K7=$T$3,(VLOOKUP(J7,'Partner und Ratenauszahlungen'!$B$3:$G$14,5,0)),"")</f>
        <v/>
      </c>
      <c r="U7" s="64" t="str">
        <f t="shared" si="3"/>
        <v/>
      </c>
      <c r="V7" s="115" t="str">
        <f t="shared" si="4"/>
        <v/>
      </c>
      <c r="W7" s="66" t="str">
        <f>IF(K7=$W$3,(VLOOKUP(J7,'Partner und Ratenauszahlungen'!$B$3:$G$14,6,0)),"")</f>
        <v/>
      </c>
      <c r="X7" s="66" t="str">
        <f t="shared" si="5"/>
        <v/>
      </c>
    </row>
    <row r="8" spans="1:27" ht="12.75" x14ac:dyDescent="0.2">
      <c r="A8" s="105"/>
      <c r="B8" s="73"/>
      <c r="C8" s="106">
        <v>1</v>
      </c>
      <c r="D8" s="106">
        <v>4</v>
      </c>
      <c r="F8" s="70"/>
      <c r="G8" s="51" t="s">
        <v>291</v>
      </c>
      <c r="I8" s="55"/>
      <c r="J8" s="51" t="s">
        <v>280</v>
      </c>
      <c r="K8" s="70" t="s">
        <v>104</v>
      </c>
      <c r="L8" s="105">
        <v>36</v>
      </c>
      <c r="M8" s="109">
        <f t="shared" si="6"/>
        <v>36</v>
      </c>
      <c r="N8" s="72">
        <f>IF(K8=$N$3,(VLOOKUP(J8,'Partner und Ratenauszahlungen'!$B$3:$G$14,3,0)),"")</f>
        <v>250</v>
      </c>
      <c r="O8" s="72">
        <f t="shared" si="7"/>
        <v>9000</v>
      </c>
      <c r="P8" s="113" t="str">
        <f t="shared" si="0"/>
        <v/>
      </c>
      <c r="Q8" s="61" t="str">
        <f>IF(K8=$Q$3,(VLOOKUP(J8,'Partner und Ratenauszahlungen'!$B$3:$G$14,4,0)),"")</f>
        <v/>
      </c>
      <c r="R8" s="61" t="str">
        <f t="shared" si="1"/>
        <v/>
      </c>
      <c r="S8" s="114" t="str">
        <f t="shared" si="2"/>
        <v/>
      </c>
      <c r="T8" s="64" t="str">
        <f>IF(K8=$T$3,(VLOOKUP(J8,'Partner und Ratenauszahlungen'!$B$3:$G$14,5,0)),"")</f>
        <v/>
      </c>
      <c r="U8" s="64" t="str">
        <f t="shared" si="3"/>
        <v/>
      </c>
      <c r="V8" s="115" t="str">
        <f t="shared" si="4"/>
        <v/>
      </c>
      <c r="W8" s="66" t="str">
        <f>IF(K8=$W$3,(VLOOKUP(J8,'Partner und Ratenauszahlungen'!$B$3:$G$14,6,0)),"")</f>
        <v/>
      </c>
      <c r="X8" s="66" t="str">
        <f t="shared" si="5"/>
        <v/>
      </c>
    </row>
    <row r="9" spans="1:27" s="46" customFormat="1" ht="12.75" x14ac:dyDescent="0.2">
      <c r="A9" s="105"/>
      <c r="B9" s="73"/>
      <c r="F9" s="70"/>
      <c r="G9" s="51"/>
      <c r="H9" s="54"/>
      <c r="I9" s="55"/>
      <c r="J9" s="51"/>
      <c r="K9" s="70"/>
      <c r="L9" s="105"/>
      <c r="M9" s="109" t="str">
        <f t="shared" ref="M9" si="8">IF(N9&lt;&gt;"",$L9,"")</f>
        <v/>
      </c>
      <c r="N9" s="72" t="str">
        <f>IF(K9=$N$3,(VLOOKUP(J9,'Partner und Ratenauszahlungen'!$B$3:$G$14,3,0)),"")</f>
        <v/>
      </c>
      <c r="O9" s="72" t="str">
        <f t="shared" ref="O9" si="9">IF(M9&lt;&gt;"",N9*M9,"")</f>
        <v/>
      </c>
      <c r="P9" s="113" t="str">
        <f t="shared" ref="P9" si="10">IF(Q9&lt;&gt;"",$L9,"")</f>
        <v/>
      </c>
      <c r="Q9" s="61" t="str">
        <f>IF(K9=$Q$3,(VLOOKUP(J9,'Partner und Ratenauszahlungen'!$B$3:$G$14,4,0)),"")</f>
        <v/>
      </c>
      <c r="R9" s="61" t="str">
        <f t="shared" ref="R9" si="11">IF(P9&lt;&gt;"",Q9*P9,"")</f>
        <v/>
      </c>
      <c r="S9" s="114" t="str">
        <f t="shared" ref="S9" si="12">IF(T9&lt;&gt;"",$L9,"")</f>
        <v/>
      </c>
      <c r="T9" s="64" t="str">
        <f>IF(K9=$T$3,(VLOOKUP(J9,'Partner und Ratenauszahlungen'!$B$3:$G$14,5,0)),"")</f>
        <v/>
      </c>
      <c r="U9" s="64" t="str">
        <f t="shared" ref="U9" si="13">IF(S9&lt;&gt;"",T9*S9,"")</f>
        <v/>
      </c>
      <c r="V9" s="115" t="str">
        <f t="shared" ref="V9" si="14">IF(W9&lt;&gt;"",$L9,"")</f>
        <v/>
      </c>
      <c r="W9" s="66" t="str">
        <f>IF(K9=$W$3,(VLOOKUP(J9,'Partner und Ratenauszahlungen'!$B$3:$G$14,6,0)),"")</f>
        <v/>
      </c>
      <c r="X9" s="66" t="str">
        <f t="shared" ref="X9" si="15">IF(V9&lt;&gt;"",W9*V9,"")</f>
        <v/>
      </c>
      <c r="Z9" s="45"/>
      <c r="AA9" s="45"/>
    </row>
    <row r="10" spans="1:27" s="46" customFormat="1" ht="12.75" x14ac:dyDescent="0.2">
      <c r="A10" s="105"/>
      <c r="B10" s="73"/>
      <c r="F10" s="70"/>
      <c r="G10" s="51"/>
      <c r="H10" s="54"/>
      <c r="I10" s="55"/>
      <c r="J10" s="51"/>
      <c r="K10" s="70"/>
      <c r="L10" s="105"/>
      <c r="M10" s="109" t="str">
        <f t="shared" si="6"/>
        <v/>
      </c>
      <c r="N10" s="72" t="str">
        <f>IF(K10=$N$3,(VLOOKUP(J10,'Partner und Ratenauszahlungen'!$B$3:$G$14,3,0)),"")</f>
        <v/>
      </c>
      <c r="O10" s="72" t="str">
        <f t="shared" si="7"/>
        <v/>
      </c>
      <c r="P10" s="113" t="str">
        <f t="shared" si="0"/>
        <v/>
      </c>
      <c r="Q10" s="61" t="str">
        <f>IF(K10=$Q$3,(VLOOKUP(J10,'Partner und Ratenauszahlungen'!$B$3:$G$14,4,0)),"")</f>
        <v/>
      </c>
      <c r="R10" s="61" t="str">
        <f t="shared" si="1"/>
        <v/>
      </c>
      <c r="S10" s="114" t="str">
        <f t="shared" si="2"/>
        <v/>
      </c>
      <c r="T10" s="64" t="str">
        <f>IF(K10=$T$3,(VLOOKUP(J10,'Partner und Ratenauszahlungen'!$B$3:$G$14,5,0)),"")</f>
        <v/>
      </c>
      <c r="U10" s="64" t="str">
        <f t="shared" si="3"/>
        <v/>
      </c>
      <c r="V10" s="115" t="str">
        <f t="shared" si="4"/>
        <v/>
      </c>
      <c r="W10" s="66" t="str">
        <f>IF(K10=$W$3,(VLOOKUP(J10,'Partner und Ratenauszahlungen'!$B$3:$G$14,6,0)),"")</f>
        <v/>
      </c>
      <c r="X10" s="66" t="str">
        <f t="shared" si="5"/>
        <v/>
      </c>
      <c r="Z10" s="45"/>
      <c r="AA10" s="45"/>
    </row>
    <row r="11" spans="1:27" s="46" customFormat="1" ht="12.75" x14ac:dyDescent="0.2">
      <c r="A11" s="105"/>
      <c r="B11" s="73"/>
      <c r="F11" s="70"/>
      <c r="G11" s="51"/>
      <c r="H11" s="54"/>
      <c r="I11" s="55"/>
      <c r="J11" s="51"/>
      <c r="K11" s="70"/>
      <c r="L11" s="105"/>
      <c r="M11" s="109"/>
      <c r="N11" s="72" t="str">
        <f>IF(K11=$N$3,(VLOOKUP(J11,'Partner und Ratenauszahlungen'!$B$3:$G$14,3,0)),"")</f>
        <v/>
      </c>
      <c r="O11" s="72"/>
      <c r="P11" s="113" t="str">
        <f t="shared" si="0"/>
        <v/>
      </c>
      <c r="Q11" s="61" t="str">
        <f>IF(K11=$Q$3,(VLOOKUP(J11,'Partner und Ratenauszahlungen'!$B$3:$G$14,4,0)),"")</f>
        <v/>
      </c>
      <c r="R11" s="61" t="str">
        <f t="shared" si="1"/>
        <v/>
      </c>
      <c r="S11" s="114" t="str">
        <f t="shared" si="2"/>
        <v/>
      </c>
      <c r="T11" s="64" t="str">
        <f>IF(K11=$T$3,(VLOOKUP(J11,'Partner und Ratenauszahlungen'!$B$3:$G$14,5,0)),"")</f>
        <v/>
      </c>
      <c r="U11" s="64" t="str">
        <f t="shared" si="3"/>
        <v/>
      </c>
      <c r="V11" s="115" t="str">
        <f t="shared" si="4"/>
        <v/>
      </c>
      <c r="W11" s="66" t="str">
        <f>IF(K11=$W$3,(VLOOKUP(J11,'Partner und Ratenauszahlungen'!$B$3:$G$14,6,0)),"")</f>
        <v/>
      </c>
      <c r="X11" s="66" t="str">
        <f t="shared" si="5"/>
        <v/>
      </c>
      <c r="Z11" s="45"/>
      <c r="AA11" s="45"/>
    </row>
    <row r="12" spans="1:27" s="46" customFormat="1" ht="12.75" x14ac:dyDescent="0.2">
      <c r="A12" s="108">
        <v>2</v>
      </c>
      <c r="B12" s="69" t="s">
        <v>205</v>
      </c>
      <c r="E12" s="46">
        <f>D12-C12+1</f>
        <v>1</v>
      </c>
      <c r="F12" s="56" t="s">
        <v>296</v>
      </c>
      <c r="G12" s="51"/>
      <c r="H12" s="54"/>
      <c r="I12" s="55"/>
      <c r="J12" s="56" t="s">
        <v>279</v>
      </c>
      <c r="K12" s="70" t="s">
        <v>259</v>
      </c>
      <c r="L12" s="105">
        <v>40</v>
      </c>
      <c r="M12" s="109" t="str">
        <f t="shared" ref="M12:M17" si="16">IF(N12&lt;&gt;"",$L12,"")</f>
        <v/>
      </c>
      <c r="N12" s="72" t="str">
        <f>IF(K12=$N$3,(VLOOKUP(J12,'Partner und Ratenauszahlungen'!$B$3:$G$14,3,0)),"")</f>
        <v/>
      </c>
      <c r="O12" s="72" t="str">
        <f t="shared" ref="O12:O17" si="17">IF(M12&lt;&gt;"",N12*M12,"")</f>
        <v/>
      </c>
      <c r="P12" s="113">
        <f t="shared" si="0"/>
        <v>40</v>
      </c>
      <c r="Q12" s="61">
        <f>IF(K12=$Q$3,(VLOOKUP(J12,'Partner und Ratenauszahlungen'!$B$3:$G$14,4,0)),"")</f>
        <v>250</v>
      </c>
      <c r="R12" s="61">
        <f t="shared" si="1"/>
        <v>10000</v>
      </c>
      <c r="S12" s="114" t="str">
        <f t="shared" si="2"/>
        <v/>
      </c>
      <c r="T12" s="64" t="str">
        <f>IF(K12=$T$3,(VLOOKUP(J12,'Partner und Ratenauszahlungen'!$B$3:$G$14,5,0)),"")</f>
        <v/>
      </c>
      <c r="U12" s="64" t="str">
        <f t="shared" si="3"/>
        <v/>
      </c>
      <c r="V12" s="115" t="str">
        <f t="shared" si="4"/>
        <v/>
      </c>
      <c r="W12" s="66" t="str">
        <f>IF(K12=$W$3,(VLOOKUP(J12,'Partner und Ratenauszahlungen'!$B$3:$G$14,6,0)),"")</f>
        <v/>
      </c>
      <c r="X12" s="66" t="str">
        <f t="shared" si="5"/>
        <v/>
      </c>
      <c r="Z12" s="45"/>
      <c r="AA12" s="45"/>
    </row>
    <row r="13" spans="1:27" s="46" customFormat="1" ht="12.75" x14ac:dyDescent="0.2">
      <c r="A13" s="105"/>
      <c r="B13" s="73"/>
      <c r="F13" s="70"/>
      <c r="G13" s="51" t="s">
        <v>293</v>
      </c>
      <c r="H13" s="54"/>
      <c r="I13" s="55"/>
      <c r="J13" s="51" t="s">
        <v>279</v>
      </c>
      <c r="K13" s="70" t="s">
        <v>260</v>
      </c>
      <c r="L13" s="105">
        <v>40</v>
      </c>
      <c r="M13" s="109" t="str">
        <f t="shared" si="16"/>
        <v/>
      </c>
      <c r="N13" s="72" t="str">
        <f>IF(K13=$N$3,(VLOOKUP(J13,'Partner und Ratenauszahlungen'!$B$3:$G$14,3,0)),"")</f>
        <v/>
      </c>
      <c r="O13" s="72" t="str">
        <f t="shared" si="17"/>
        <v/>
      </c>
      <c r="P13" s="113" t="str">
        <f t="shared" si="0"/>
        <v/>
      </c>
      <c r="Q13" s="61" t="str">
        <f>IF(K13=$Q$3,(VLOOKUP(J13,'Partner und Ratenauszahlungen'!$B$3:$G$14,4,0)),"")</f>
        <v/>
      </c>
      <c r="R13" s="61" t="str">
        <f t="shared" si="1"/>
        <v/>
      </c>
      <c r="S13" s="114">
        <f t="shared" si="2"/>
        <v>40</v>
      </c>
      <c r="T13" s="64">
        <f>IF(K13=$T$3,(VLOOKUP(J13,'Partner und Ratenauszahlungen'!$B$3:$G$14,5,0)),"")</f>
        <v>200</v>
      </c>
      <c r="U13" s="64">
        <f t="shared" si="3"/>
        <v>8000</v>
      </c>
      <c r="V13" s="115" t="str">
        <f t="shared" si="4"/>
        <v/>
      </c>
      <c r="W13" s="66" t="str">
        <f>IF(K13=$W$3,(VLOOKUP(J13,'Partner und Ratenauszahlungen'!$B$3:$G$14,6,0)),"")</f>
        <v/>
      </c>
      <c r="X13" s="66" t="str">
        <f t="shared" si="5"/>
        <v/>
      </c>
      <c r="Z13" s="45"/>
      <c r="AA13" s="45"/>
    </row>
    <row r="14" spans="1:27" s="46" customFormat="1" ht="12.75" x14ac:dyDescent="0.2">
      <c r="A14" s="105"/>
      <c r="B14" s="73"/>
      <c r="F14" s="45"/>
      <c r="G14" s="51" t="s">
        <v>294</v>
      </c>
      <c r="H14" s="54"/>
      <c r="I14" s="55"/>
      <c r="J14" s="51" t="s">
        <v>280</v>
      </c>
      <c r="K14" s="70" t="s">
        <v>259</v>
      </c>
      <c r="L14" s="105">
        <v>40</v>
      </c>
      <c r="M14" s="109" t="str">
        <f t="shared" si="16"/>
        <v/>
      </c>
      <c r="N14" s="72" t="str">
        <f>IF(K14=$N$3,(VLOOKUP(J14,'Partner und Ratenauszahlungen'!$B$3:$G$14,3,0)),"")</f>
        <v/>
      </c>
      <c r="O14" s="72" t="str">
        <f t="shared" si="17"/>
        <v/>
      </c>
      <c r="P14" s="113">
        <f t="shared" si="0"/>
        <v>40</v>
      </c>
      <c r="Q14" s="61">
        <f>IF(K14=$Q$3,(VLOOKUP(J14,'Partner und Ratenauszahlungen'!$B$3:$G$14,4,0)),"")</f>
        <v>250</v>
      </c>
      <c r="R14" s="61">
        <f t="shared" si="1"/>
        <v>10000</v>
      </c>
      <c r="S14" s="114" t="str">
        <f t="shared" si="2"/>
        <v/>
      </c>
      <c r="T14" s="64" t="str">
        <f>IF(K14=$T$3,(VLOOKUP(J14,'Partner und Ratenauszahlungen'!$B$3:$G$14,5,0)),"")</f>
        <v/>
      </c>
      <c r="U14" s="64" t="str">
        <f t="shared" si="3"/>
        <v/>
      </c>
      <c r="V14" s="115" t="str">
        <f t="shared" si="4"/>
        <v/>
      </c>
      <c r="W14" s="66" t="str">
        <f>IF(K14=$W$3,(VLOOKUP(J14,'Partner und Ratenauszahlungen'!$B$3:$G$14,6,0)),"")</f>
        <v/>
      </c>
      <c r="X14" s="66" t="str">
        <f t="shared" si="5"/>
        <v/>
      </c>
      <c r="Z14" s="45"/>
      <c r="AA14" s="45"/>
    </row>
    <row r="15" spans="1:27" s="46" customFormat="1" ht="12.75" x14ac:dyDescent="0.2">
      <c r="A15" s="105"/>
      <c r="B15" s="73"/>
      <c r="F15" s="70"/>
      <c r="G15" s="51" t="s">
        <v>295</v>
      </c>
      <c r="H15" s="54"/>
      <c r="I15" s="55"/>
      <c r="J15" s="51" t="s">
        <v>280</v>
      </c>
      <c r="K15" s="70" t="s">
        <v>260</v>
      </c>
      <c r="L15" s="105">
        <v>40</v>
      </c>
      <c r="M15" s="109" t="str">
        <f t="shared" si="16"/>
        <v/>
      </c>
      <c r="N15" s="72" t="str">
        <f>IF(K15=$N$3,(VLOOKUP(J15,'Partner und Ratenauszahlungen'!$B$3:$G$14,3,0)),"")</f>
        <v/>
      </c>
      <c r="O15" s="72" t="str">
        <f t="shared" si="17"/>
        <v/>
      </c>
      <c r="P15" s="113" t="str">
        <f t="shared" ref="P15" si="18">IF(Q15&lt;&gt;"",$L15,"")</f>
        <v/>
      </c>
      <c r="Q15" s="61" t="str">
        <f>IF(K15=$Q$3,(VLOOKUP(J15,'Partner und Ratenauszahlungen'!$B$3:$G$14,4,0)),"")</f>
        <v/>
      </c>
      <c r="R15" s="61" t="str">
        <f t="shared" ref="R15" si="19">IF(P15&lt;&gt;"",Q15*P15,"")</f>
        <v/>
      </c>
      <c r="S15" s="114">
        <f t="shared" ref="S15:S32" si="20">IF(T15&lt;&gt;"",$L15,"")</f>
        <v>40</v>
      </c>
      <c r="T15" s="64">
        <f>IF(K15=$T$3,(VLOOKUP(J15,'Partner und Ratenauszahlungen'!$B$3:$G$14,5,0)),"")</f>
        <v>200</v>
      </c>
      <c r="U15" s="64">
        <f t="shared" ref="U15:U32" si="21">IF(S15&lt;&gt;"",T15*S15,"")</f>
        <v>8000</v>
      </c>
      <c r="V15" s="115" t="str">
        <f t="shared" ref="V15:V33" si="22">IF(W15&lt;&gt;"",$L15,"")</f>
        <v/>
      </c>
      <c r="W15" s="66" t="str">
        <f>IF(K15=$W$3,(VLOOKUP(J15,'Partner und Ratenauszahlungen'!$B$3:$G$14,6,0)),"")</f>
        <v/>
      </c>
      <c r="X15" s="66" t="str">
        <f t="shared" ref="X15:X33" si="23">IF(V15&lt;&gt;"",W15*V15,"")</f>
        <v/>
      </c>
      <c r="Z15" s="45"/>
      <c r="AA15" s="45"/>
    </row>
    <row r="16" spans="1:27" s="46" customFormat="1" ht="12.75" x14ac:dyDescent="0.2">
      <c r="A16" s="105"/>
      <c r="B16" s="73"/>
      <c r="F16" s="70"/>
      <c r="H16" s="54"/>
      <c r="I16" s="55"/>
      <c r="J16" s="51" t="s">
        <v>290</v>
      </c>
      <c r="K16" s="70" t="s">
        <v>104</v>
      </c>
      <c r="L16" s="105">
        <v>40</v>
      </c>
      <c r="M16" s="109">
        <f t="shared" si="16"/>
        <v>40</v>
      </c>
      <c r="N16" s="72">
        <f>IF(K16=$N$3,(VLOOKUP(J16,'Partner und Ratenauszahlungen'!$B$3:$G$14,3,0)),"")</f>
        <v>250</v>
      </c>
      <c r="O16" s="72">
        <f t="shared" si="17"/>
        <v>10000</v>
      </c>
      <c r="P16" s="113" t="str">
        <f t="shared" ref="P16:P42" si="24">IF(Q16&lt;&gt;"",$L16,"")</f>
        <v/>
      </c>
      <c r="Q16" s="61" t="str">
        <f>IF(K16=$Q$3,(VLOOKUP(J16,'Partner und Ratenauszahlungen'!$B$3:$G$14,4,0)),"")</f>
        <v/>
      </c>
      <c r="R16" s="61" t="str">
        <f t="shared" ref="R16:R42" si="25">IF(P16&lt;&gt;"",Q16*P16,"")</f>
        <v/>
      </c>
      <c r="S16" s="114" t="str">
        <f t="shared" si="20"/>
        <v/>
      </c>
      <c r="T16" s="64" t="str">
        <f>IF(K16=$T$3,(VLOOKUP(J16,'Partner und Ratenauszahlungen'!$B$3:$G$14,5,0)),"")</f>
        <v/>
      </c>
      <c r="U16" s="64" t="str">
        <f t="shared" si="21"/>
        <v/>
      </c>
      <c r="V16" s="115" t="str">
        <f t="shared" si="22"/>
        <v/>
      </c>
      <c r="W16" s="66" t="str">
        <f>IF(K16=$W$3,(VLOOKUP(J16,'Partner und Ratenauszahlungen'!$B$3:$G$14,6,0)),"")</f>
        <v/>
      </c>
      <c r="X16" s="66" t="str">
        <f t="shared" si="23"/>
        <v/>
      </c>
      <c r="Z16" s="45"/>
      <c r="AA16" s="45"/>
    </row>
    <row r="17" spans="1:27" s="46" customFormat="1" ht="12.75" x14ac:dyDescent="0.2">
      <c r="A17" s="105"/>
      <c r="B17" s="73"/>
      <c r="F17" s="70"/>
      <c r="G17" s="51"/>
      <c r="H17" s="54"/>
      <c r="I17" s="55"/>
      <c r="J17" s="51"/>
      <c r="K17" s="70"/>
      <c r="L17" s="105"/>
      <c r="M17" s="109" t="str">
        <f t="shared" si="16"/>
        <v/>
      </c>
      <c r="N17" s="72" t="str">
        <f>IF(K17=$N$3,(VLOOKUP(J17,'Partner und Ratenauszahlungen'!$B$3:$G$14,3,0)),"")</f>
        <v/>
      </c>
      <c r="O17" s="72" t="str">
        <f t="shared" si="17"/>
        <v/>
      </c>
      <c r="P17" s="113" t="str">
        <f t="shared" si="24"/>
        <v/>
      </c>
      <c r="Q17" s="61" t="str">
        <f>IF(K17=$Q$3,(VLOOKUP(J17,'Partner und Ratenauszahlungen'!$B$3:$G$14,4,0)),"")</f>
        <v/>
      </c>
      <c r="R17" s="61" t="str">
        <f t="shared" si="25"/>
        <v/>
      </c>
      <c r="S17" s="114" t="str">
        <f t="shared" si="20"/>
        <v/>
      </c>
      <c r="T17" s="64" t="str">
        <f>IF(K17=$T$3,(VLOOKUP(J17,'Partner und Ratenauszahlungen'!$B$3:$G$14,5,0)),"")</f>
        <v/>
      </c>
      <c r="U17" s="64" t="str">
        <f t="shared" si="21"/>
        <v/>
      </c>
      <c r="V17" s="115" t="str">
        <f t="shared" si="22"/>
        <v/>
      </c>
      <c r="W17" s="66" t="str">
        <f>IF(K17=$W$3,(VLOOKUP(J17,'Partner und Ratenauszahlungen'!$B$3:$G$14,6,0)),"")</f>
        <v/>
      </c>
      <c r="X17" s="66" t="str">
        <f t="shared" si="23"/>
        <v/>
      </c>
      <c r="Z17" s="45"/>
      <c r="AA17" s="45"/>
    </row>
    <row r="18" spans="1:27" ht="12.75" x14ac:dyDescent="0.2">
      <c r="A18" s="105"/>
      <c r="B18" s="73"/>
      <c r="F18" s="70"/>
      <c r="I18" s="55"/>
      <c r="J18" s="51"/>
      <c r="K18" s="70"/>
      <c r="L18" s="105"/>
      <c r="M18" s="109"/>
      <c r="N18" s="72" t="str">
        <f>IF(K18=$N$3,(VLOOKUP(J18,'Partner und Ratenauszahlungen'!$B$3:$G$14,3,0)),"")</f>
        <v/>
      </c>
      <c r="O18" s="72"/>
      <c r="P18" s="113" t="str">
        <f t="shared" si="24"/>
        <v/>
      </c>
      <c r="Q18" s="61" t="str">
        <f>IF(K18=$Q$3,(VLOOKUP(J18,'Partner und Ratenauszahlungen'!$B$3:$G$14,4,0)),"")</f>
        <v/>
      </c>
      <c r="R18" s="61" t="str">
        <f t="shared" si="25"/>
        <v/>
      </c>
      <c r="S18" s="114" t="str">
        <f t="shared" si="20"/>
        <v/>
      </c>
      <c r="T18" s="64" t="str">
        <f>IF(K18=$T$3,(VLOOKUP(J18,'Partner und Ratenauszahlungen'!$B$3:$G$14,5,0)),"")</f>
        <v/>
      </c>
      <c r="U18" s="64" t="str">
        <f t="shared" si="21"/>
        <v/>
      </c>
      <c r="V18" s="115" t="str">
        <f t="shared" si="22"/>
        <v/>
      </c>
      <c r="W18" s="66" t="str">
        <f>IF(K18=$W$3,(VLOOKUP(J18,'Partner und Ratenauszahlungen'!$B$3:$G$14,6,0)),"")</f>
        <v/>
      </c>
      <c r="X18" s="66" t="str">
        <f t="shared" si="23"/>
        <v/>
      </c>
      <c r="Y18" s="45"/>
    </row>
    <row r="19" spans="1:27" ht="12.75" x14ac:dyDescent="0.2">
      <c r="A19" s="108">
        <v>3</v>
      </c>
      <c r="B19" s="69" t="s">
        <v>275</v>
      </c>
      <c r="E19" s="46">
        <f>D19-C19+1</f>
        <v>1</v>
      </c>
      <c r="F19" s="56" t="s">
        <v>297</v>
      </c>
      <c r="I19" s="55"/>
      <c r="J19" s="51" t="s">
        <v>290</v>
      </c>
      <c r="K19" s="70" t="s">
        <v>104</v>
      </c>
      <c r="L19" s="105">
        <v>50</v>
      </c>
      <c r="M19" s="109">
        <f t="shared" ref="M19:M23" si="26">IF(N19&lt;&gt;"",$L19,"")</f>
        <v>50</v>
      </c>
      <c r="N19" s="72">
        <f>IF(K19=$N$3,(VLOOKUP(J19,'Partner und Ratenauszahlungen'!$B$3:$G$14,3,0)),"")</f>
        <v>250</v>
      </c>
      <c r="O19" s="72">
        <f t="shared" ref="O19:O23" si="27">IF(M19&lt;&gt;"",N19*M19,"")</f>
        <v>12500</v>
      </c>
      <c r="P19" s="113" t="str">
        <f t="shared" si="24"/>
        <v/>
      </c>
      <c r="Q19" s="61" t="str">
        <f>IF(K19=$Q$3,(VLOOKUP(J19,'Partner und Ratenauszahlungen'!$B$3:$G$14,4,0)),"")</f>
        <v/>
      </c>
      <c r="R19" s="61" t="str">
        <f t="shared" si="25"/>
        <v/>
      </c>
      <c r="S19" s="114" t="str">
        <f t="shared" si="20"/>
        <v/>
      </c>
      <c r="T19" s="64" t="str">
        <f>IF(K19=$T$3,(VLOOKUP(J19,'Partner und Ratenauszahlungen'!$B$3:$G$14,5,0)),"")</f>
        <v/>
      </c>
      <c r="U19" s="64" t="str">
        <f t="shared" si="21"/>
        <v/>
      </c>
      <c r="V19" s="115" t="str">
        <f t="shared" si="22"/>
        <v/>
      </c>
      <c r="W19" s="66" t="str">
        <f>IF(K19=$W$3,(VLOOKUP(J19,'Partner und Ratenauszahlungen'!$B$3:$G$14,6,0)),"")</f>
        <v/>
      </c>
      <c r="X19" s="66" t="str">
        <f t="shared" si="23"/>
        <v/>
      </c>
      <c r="Y19" s="45"/>
    </row>
    <row r="20" spans="1:27" ht="12.75" x14ac:dyDescent="0.2">
      <c r="A20" s="105"/>
      <c r="B20" s="73"/>
      <c r="F20" s="70"/>
      <c r="G20" s="74" t="s">
        <v>298</v>
      </c>
      <c r="I20" s="55"/>
      <c r="J20" s="51" t="s">
        <v>290</v>
      </c>
      <c r="K20" s="70" t="s">
        <v>261</v>
      </c>
      <c r="L20" s="105">
        <v>50</v>
      </c>
      <c r="M20" s="109" t="str">
        <f t="shared" si="26"/>
        <v/>
      </c>
      <c r="N20" s="72" t="str">
        <f>IF(K20=$N$3,(VLOOKUP(J20,'Partner und Ratenauszahlungen'!$B$3:$G$14,3,0)),"")</f>
        <v/>
      </c>
      <c r="O20" s="72" t="str">
        <f t="shared" si="27"/>
        <v/>
      </c>
      <c r="P20" s="113" t="str">
        <f t="shared" si="24"/>
        <v/>
      </c>
      <c r="Q20" s="61" t="str">
        <f>IF(K20=$Q$3,(VLOOKUP(J20,'Partner und Ratenauszahlungen'!$B$3:$G$14,4,0)),"")</f>
        <v/>
      </c>
      <c r="R20" s="61" t="str">
        <f t="shared" si="25"/>
        <v/>
      </c>
      <c r="S20" s="114" t="str">
        <f t="shared" si="20"/>
        <v/>
      </c>
      <c r="T20" s="64" t="str">
        <f>IF(K20=$T$3,(VLOOKUP(J20,'Partner und Ratenauszahlungen'!$B$3:$G$14,5,0)),"")</f>
        <v/>
      </c>
      <c r="U20" s="64" t="str">
        <f t="shared" si="21"/>
        <v/>
      </c>
      <c r="V20" s="115">
        <f t="shared" si="22"/>
        <v>50</v>
      </c>
      <c r="W20" s="66">
        <f>IF(K20=$W$3,(VLOOKUP(J20,'Partner und Ratenauszahlungen'!$B$3:$G$14,6,0)),"")</f>
        <v>100</v>
      </c>
      <c r="X20" s="66">
        <f t="shared" si="23"/>
        <v>5000</v>
      </c>
      <c r="Y20" s="45"/>
    </row>
    <row r="21" spans="1:27" ht="12.75" x14ac:dyDescent="0.2">
      <c r="A21" s="105"/>
      <c r="B21" s="73"/>
      <c r="F21" s="70"/>
      <c r="G21" s="51" t="s">
        <v>299</v>
      </c>
      <c r="I21" s="55"/>
      <c r="J21" s="51" t="s">
        <v>279</v>
      </c>
      <c r="K21" s="70" t="s">
        <v>104</v>
      </c>
      <c r="L21" s="105">
        <v>50</v>
      </c>
      <c r="M21" s="109">
        <f t="shared" si="26"/>
        <v>50</v>
      </c>
      <c r="N21" s="72">
        <f>IF(K21=$N$3,(VLOOKUP(J21,'Partner und Ratenauszahlungen'!$B$3:$G$14,3,0)),"")</f>
        <v>250</v>
      </c>
      <c r="O21" s="72">
        <f t="shared" si="27"/>
        <v>12500</v>
      </c>
      <c r="P21" s="113" t="str">
        <f t="shared" si="24"/>
        <v/>
      </c>
      <c r="Q21" s="61" t="str">
        <f>IF(K21=$Q$3,(VLOOKUP(J21,'Partner und Ratenauszahlungen'!$B$3:$G$14,4,0)),"")</f>
        <v/>
      </c>
      <c r="R21" s="61" t="str">
        <f t="shared" si="25"/>
        <v/>
      </c>
      <c r="S21" s="114" t="str">
        <f t="shared" si="20"/>
        <v/>
      </c>
      <c r="T21" s="64" t="str">
        <f>IF(K21=$T$3,(VLOOKUP(J21,'Partner und Ratenauszahlungen'!$B$3:$G$14,5,0)),"")</f>
        <v/>
      </c>
      <c r="U21" s="64" t="str">
        <f t="shared" si="21"/>
        <v/>
      </c>
      <c r="V21" s="115" t="str">
        <f t="shared" si="22"/>
        <v/>
      </c>
      <c r="W21" s="66" t="str">
        <f>IF(K21=$W$3,(VLOOKUP(J21,'Partner und Ratenauszahlungen'!$B$3:$G$14,6,0)),"")</f>
        <v/>
      </c>
      <c r="X21" s="66" t="str">
        <f t="shared" si="23"/>
        <v/>
      </c>
      <c r="Y21" s="45"/>
    </row>
    <row r="22" spans="1:27" ht="12.75" x14ac:dyDescent="0.2">
      <c r="A22" s="105"/>
      <c r="B22" s="73"/>
      <c r="F22" s="70"/>
      <c r="G22" s="51" t="s">
        <v>301</v>
      </c>
      <c r="I22" s="55"/>
      <c r="J22" s="51" t="s">
        <v>279</v>
      </c>
      <c r="K22" s="70" t="s">
        <v>261</v>
      </c>
      <c r="L22" s="105">
        <v>50</v>
      </c>
      <c r="M22" s="109" t="str">
        <f t="shared" si="26"/>
        <v/>
      </c>
      <c r="N22" s="72" t="str">
        <f>IF(K22=$N$3,(VLOOKUP(J22,'Partner und Ratenauszahlungen'!$B$3:$G$14,3,0)),"")</f>
        <v/>
      </c>
      <c r="O22" s="72" t="str">
        <f t="shared" si="27"/>
        <v/>
      </c>
      <c r="P22" s="113" t="str">
        <f t="shared" si="24"/>
        <v/>
      </c>
      <c r="Q22" s="61" t="str">
        <f>IF(K22=$Q$3,(VLOOKUP(J22,'Partner und Ratenauszahlungen'!$B$3:$G$14,4,0)),"")</f>
        <v/>
      </c>
      <c r="R22" s="61" t="str">
        <f t="shared" si="25"/>
        <v/>
      </c>
      <c r="S22" s="114" t="str">
        <f t="shared" si="20"/>
        <v/>
      </c>
      <c r="T22" s="64" t="str">
        <f>IF(K22=$T$3,(VLOOKUP(J22,'Partner und Ratenauszahlungen'!$B$3:$G$14,5,0)),"")</f>
        <v/>
      </c>
      <c r="U22" s="64" t="str">
        <f t="shared" si="21"/>
        <v/>
      </c>
      <c r="V22" s="115">
        <f t="shared" si="22"/>
        <v>50</v>
      </c>
      <c r="W22" s="66">
        <f>IF(K22=$W$3,(VLOOKUP(J22,'Partner und Ratenauszahlungen'!$B$3:$G$14,6,0)),"")</f>
        <v>100</v>
      </c>
      <c r="X22" s="66">
        <f t="shared" si="23"/>
        <v>5000</v>
      </c>
      <c r="Y22" s="45"/>
    </row>
    <row r="23" spans="1:27" x14ac:dyDescent="0.25">
      <c r="A23" s="105"/>
      <c r="B23" s="73"/>
      <c r="F23" s="70"/>
      <c r="G23" s="51" t="s">
        <v>300</v>
      </c>
      <c r="I23" s="55"/>
      <c r="J23" s="51" t="s">
        <v>280</v>
      </c>
      <c r="K23" s="70" t="s">
        <v>104</v>
      </c>
      <c r="L23" s="105">
        <v>50</v>
      </c>
      <c r="M23" s="109">
        <f t="shared" si="26"/>
        <v>50</v>
      </c>
      <c r="N23" s="72">
        <f>IF(K23=$N$3,(VLOOKUP(J23,'Partner und Ratenauszahlungen'!$B$3:$G$14,3,0)),"")</f>
        <v>250</v>
      </c>
      <c r="O23" s="72">
        <f t="shared" si="27"/>
        <v>12500</v>
      </c>
      <c r="P23" s="113" t="str">
        <f t="shared" si="24"/>
        <v/>
      </c>
      <c r="Q23" s="61" t="str">
        <f>IF(K23=$Q$3,(VLOOKUP(J23,'Partner und Ratenauszahlungen'!$B$3:$G$14,4,0)),"")</f>
        <v/>
      </c>
      <c r="R23" s="61" t="str">
        <f t="shared" si="25"/>
        <v/>
      </c>
      <c r="S23" s="114" t="str">
        <f t="shared" si="20"/>
        <v/>
      </c>
      <c r="T23" s="64" t="str">
        <f>IF(K23=$T$3,(VLOOKUP(J23,'Partner und Ratenauszahlungen'!$B$3:$G$14,5,0)),"")</f>
        <v/>
      </c>
      <c r="U23" s="64" t="str">
        <f t="shared" si="21"/>
        <v/>
      </c>
      <c r="V23" s="115" t="str">
        <f t="shared" si="22"/>
        <v/>
      </c>
      <c r="W23" s="66" t="str">
        <f>IF(K23=$W$3,(VLOOKUP(J23,'Partner und Ratenauszahlungen'!$B$3:$G$14,6,0)),"")</f>
        <v/>
      </c>
      <c r="X23" s="66" t="str">
        <f t="shared" si="23"/>
        <v/>
      </c>
      <c r="Y23" s="45"/>
    </row>
    <row r="24" spans="1:27" ht="12.75" x14ac:dyDescent="0.2">
      <c r="A24" s="105"/>
      <c r="B24" s="73"/>
      <c r="F24" s="70"/>
      <c r="G24" s="51" t="s">
        <v>302</v>
      </c>
      <c r="I24" s="55"/>
      <c r="J24" s="51" t="s">
        <v>280</v>
      </c>
      <c r="K24" s="70" t="s">
        <v>261</v>
      </c>
      <c r="L24" s="105">
        <v>50</v>
      </c>
      <c r="M24" s="109"/>
      <c r="N24" s="72" t="str">
        <f>IF(K24=$N$3,(VLOOKUP(J24,'Partner und Ratenauszahlungen'!$B$3:$G$14,3,0)),"")</f>
        <v/>
      </c>
      <c r="O24" s="72"/>
      <c r="P24" s="113" t="str">
        <f t="shared" si="24"/>
        <v/>
      </c>
      <c r="Q24" s="61" t="str">
        <f>IF(K24=$Q$3,(VLOOKUP(J24,'Partner und Ratenauszahlungen'!$B$3:$G$14,4,0)),"")</f>
        <v/>
      </c>
      <c r="R24" s="61" t="str">
        <f t="shared" si="25"/>
        <v/>
      </c>
      <c r="S24" s="114" t="str">
        <f t="shared" si="20"/>
        <v/>
      </c>
      <c r="T24" s="64" t="str">
        <f>IF(K24=$T$3,(VLOOKUP(J24,'Partner und Ratenauszahlungen'!$B$3:$G$14,5,0)),"")</f>
        <v/>
      </c>
      <c r="U24" s="64" t="str">
        <f t="shared" si="21"/>
        <v/>
      </c>
      <c r="V24" s="115">
        <f t="shared" si="22"/>
        <v>50</v>
      </c>
      <c r="W24" s="66">
        <f>IF(K24=$W$3,(VLOOKUP(J24,'Partner und Ratenauszahlungen'!$B$3:$G$14,6,0)),"")</f>
        <v>100</v>
      </c>
      <c r="X24" s="66">
        <f t="shared" si="23"/>
        <v>5000</v>
      </c>
      <c r="Y24" s="45"/>
    </row>
    <row r="25" spans="1:27" ht="12.75" x14ac:dyDescent="0.2">
      <c r="A25" s="105"/>
      <c r="B25" s="73"/>
      <c r="F25" s="70"/>
      <c r="I25" s="55"/>
      <c r="J25" s="51"/>
      <c r="K25" s="70"/>
      <c r="L25" s="105"/>
      <c r="M25" s="109" t="str">
        <f t="shared" ref="M25" si="28">IF(N25&lt;&gt;"",$L25,"")</f>
        <v/>
      </c>
      <c r="N25" s="72" t="str">
        <f>IF(K25=$N$3,(VLOOKUP(J25,'Partner und Ratenauszahlungen'!$B$3:$G$14,3,0)),"")</f>
        <v/>
      </c>
      <c r="O25" s="72" t="str">
        <f t="shared" ref="O25" si="29">IF(M25&lt;&gt;"",N25*M25,"")</f>
        <v/>
      </c>
      <c r="P25" s="113" t="str">
        <f t="shared" ref="P25" si="30">IF(Q25&lt;&gt;"",$L25,"")</f>
        <v/>
      </c>
      <c r="Q25" s="61" t="str">
        <f>IF(K25=$Q$3,(VLOOKUP(J25,'Partner und Ratenauszahlungen'!$B$3:$G$14,4,0)),"")</f>
        <v/>
      </c>
      <c r="R25" s="61" t="str">
        <f t="shared" ref="R25" si="31">IF(P25&lt;&gt;"",Q25*P25,"")</f>
        <v/>
      </c>
      <c r="S25" s="114" t="str">
        <f t="shared" ref="S25" si="32">IF(T25&lt;&gt;"",$L25,"")</f>
        <v/>
      </c>
      <c r="T25" s="64" t="str">
        <f>IF(K25=$T$3,(VLOOKUP(J25,'Partner und Ratenauszahlungen'!$B$3:$G$14,5,0)),"")</f>
        <v/>
      </c>
      <c r="U25" s="64" t="str">
        <f t="shared" ref="U25" si="33">IF(S25&lt;&gt;"",T25*S25,"")</f>
        <v/>
      </c>
      <c r="V25" s="115" t="str">
        <f t="shared" ref="V25" si="34">IF(W25&lt;&gt;"",$L25,"")</f>
        <v/>
      </c>
      <c r="W25" s="66" t="str">
        <f>IF(K25=$W$3,(VLOOKUP(J25,'Partner und Ratenauszahlungen'!$B$3:$G$14,6,0)),"")</f>
        <v/>
      </c>
      <c r="X25" s="66" t="str">
        <f t="shared" ref="X25" si="35">IF(V25&lt;&gt;"",W25*V25,"")</f>
        <v/>
      </c>
    </row>
    <row r="26" spans="1:27" ht="12.75" x14ac:dyDescent="0.2">
      <c r="A26" s="105"/>
      <c r="B26" s="73"/>
      <c r="F26" s="70"/>
      <c r="I26" s="55"/>
      <c r="J26" s="51"/>
      <c r="K26" s="70"/>
      <c r="L26" s="105"/>
      <c r="M26" s="109"/>
      <c r="N26" s="72" t="str">
        <f>IF(K26=$N$3,(VLOOKUP(J26,'Partner und Ratenauszahlungen'!$B$3:$G$14,3,0)),"")</f>
        <v/>
      </c>
      <c r="O26" s="72"/>
      <c r="P26" s="113" t="str">
        <f t="shared" si="24"/>
        <v/>
      </c>
      <c r="Q26" s="61" t="str">
        <f>IF(K26=$Q$3,(VLOOKUP(J26,'Partner und Ratenauszahlungen'!$B$3:$G$14,4,0)),"")</f>
        <v/>
      </c>
      <c r="R26" s="61" t="str">
        <f t="shared" si="25"/>
        <v/>
      </c>
      <c r="S26" s="114" t="str">
        <f t="shared" si="20"/>
        <v/>
      </c>
      <c r="T26" s="64" t="str">
        <f>IF(K26=$T$3,(VLOOKUP(J26,'Partner und Ratenauszahlungen'!$B$3:$G$14,5,0)),"")</f>
        <v/>
      </c>
      <c r="U26" s="64" t="str">
        <f t="shared" si="21"/>
        <v/>
      </c>
      <c r="V26" s="115" t="str">
        <f t="shared" si="22"/>
        <v/>
      </c>
      <c r="W26" s="66" t="str">
        <f>IF(K26=$W$3,(VLOOKUP(J26,'Partner und Ratenauszahlungen'!$B$3:$G$14,6,0)),"")</f>
        <v/>
      </c>
      <c r="X26" s="66" t="str">
        <f t="shared" si="23"/>
        <v/>
      </c>
    </row>
    <row r="27" spans="1:27" ht="12.75" x14ac:dyDescent="0.2">
      <c r="A27" s="108">
        <v>5</v>
      </c>
      <c r="B27" s="69" t="s">
        <v>276</v>
      </c>
      <c r="E27" s="46">
        <f>D27-C27+1</f>
        <v>1</v>
      </c>
      <c r="F27" s="75" t="s">
        <v>303</v>
      </c>
      <c r="G27" s="76"/>
      <c r="I27" s="55"/>
      <c r="J27" s="51" t="s">
        <v>290</v>
      </c>
      <c r="K27" s="70" t="s">
        <v>104</v>
      </c>
      <c r="L27" s="105">
        <v>25</v>
      </c>
      <c r="M27" s="110">
        <f t="shared" ref="M27:M32" si="36">IF(N27&lt;&gt;"",$L27,"")</f>
        <v>25</v>
      </c>
      <c r="N27" s="72">
        <f>IF(K27=$N$3,(VLOOKUP(J27,'Partner und Ratenauszahlungen'!$B$3:$G$14,3,0)),"")</f>
        <v>250</v>
      </c>
      <c r="O27" s="77">
        <f t="shared" ref="O27:O32" si="37">IF(M27&lt;&gt;"",N27*M27,"")</f>
        <v>6250</v>
      </c>
      <c r="P27" s="113" t="str">
        <f t="shared" si="24"/>
        <v/>
      </c>
      <c r="Q27" s="61" t="str">
        <f>IF(K27=$Q$3,(VLOOKUP(J27,'Partner und Ratenauszahlungen'!$B$3:$G$14,4,0)),"")</f>
        <v/>
      </c>
      <c r="R27" s="61" t="str">
        <f t="shared" si="25"/>
        <v/>
      </c>
      <c r="S27" s="114" t="str">
        <f t="shared" si="20"/>
        <v/>
      </c>
      <c r="T27" s="64" t="str">
        <f>IF(K27=$T$3,(VLOOKUP(J27,'Partner und Ratenauszahlungen'!$B$3:$G$14,5,0)),"")</f>
        <v/>
      </c>
      <c r="U27" s="64" t="str">
        <f t="shared" si="21"/>
        <v/>
      </c>
      <c r="V27" s="115" t="str">
        <f t="shared" si="22"/>
        <v/>
      </c>
      <c r="W27" s="66" t="str">
        <f>IF(K27=$W$3,(VLOOKUP(J27,'Partner und Ratenauszahlungen'!$B$3:$G$14,6,0)),"")</f>
        <v/>
      </c>
      <c r="X27" s="66" t="str">
        <f t="shared" si="23"/>
        <v/>
      </c>
    </row>
    <row r="28" spans="1:27" x14ac:dyDescent="0.25">
      <c r="A28" s="108"/>
      <c r="B28" s="69"/>
      <c r="F28" s="56"/>
      <c r="G28" s="76" t="s">
        <v>304</v>
      </c>
      <c r="I28" s="55"/>
      <c r="J28" s="51" t="s">
        <v>290</v>
      </c>
      <c r="K28" s="70" t="s">
        <v>261</v>
      </c>
      <c r="L28" s="105">
        <v>60</v>
      </c>
      <c r="M28" s="109" t="str">
        <f t="shared" si="36"/>
        <v/>
      </c>
      <c r="N28" s="72" t="str">
        <f>IF(K28=$N$3,(VLOOKUP(J28,'Partner und Ratenauszahlungen'!$B$3:$G$14,3,0)),"")</f>
        <v/>
      </c>
      <c r="O28" s="72" t="str">
        <f t="shared" si="37"/>
        <v/>
      </c>
      <c r="P28" s="113" t="str">
        <f t="shared" si="24"/>
        <v/>
      </c>
      <c r="Q28" s="61" t="str">
        <f>IF(K28=$Q$3,(VLOOKUP(J28,'Partner und Ratenauszahlungen'!$B$3:$G$14,4,0)),"")</f>
        <v/>
      </c>
      <c r="R28" s="61" t="str">
        <f t="shared" si="25"/>
        <v/>
      </c>
      <c r="S28" s="114" t="str">
        <f t="shared" si="20"/>
        <v/>
      </c>
      <c r="T28" s="64" t="str">
        <f>IF(K28=$T$3,(VLOOKUP(J28,'Partner und Ratenauszahlungen'!$B$3:$G$14,5,0)),"")</f>
        <v/>
      </c>
      <c r="U28" s="64" t="str">
        <f t="shared" si="21"/>
        <v/>
      </c>
      <c r="V28" s="115">
        <f t="shared" si="22"/>
        <v>60</v>
      </c>
      <c r="W28" s="66">
        <f>IF(K28=$W$3,(VLOOKUP(J28,'Partner und Ratenauszahlungen'!$B$3:$G$14,6,0)),"")</f>
        <v>100</v>
      </c>
      <c r="X28" s="66">
        <f t="shared" si="23"/>
        <v>6000</v>
      </c>
    </row>
    <row r="29" spans="1:27" s="46" customFormat="1" x14ac:dyDescent="0.25">
      <c r="A29" s="108"/>
      <c r="B29" s="69"/>
      <c r="F29" s="56"/>
      <c r="G29" s="51" t="s">
        <v>305</v>
      </c>
      <c r="H29" s="54"/>
      <c r="I29" s="55"/>
      <c r="J29" s="51" t="s">
        <v>279</v>
      </c>
      <c r="K29" s="70" t="s">
        <v>104</v>
      </c>
      <c r="L29" s="105">
        <v>25</v>
      </c>
      <c r="M29" s="109"/>
      <c r="N29" s="72">
        <f>IF(K29=$N$3,(VLOOKUP(J29,'Partner und Ratenauszahlungen'!$B$3:$G$14,3,0)),"")</f>
        <v>250</v>
      </c>
      <c r="O29" s="72"/>
      <c r="P29" s="113" t="str">
        <f t="shared" si="24"/>
        <v/>
      </c>
      <c r="Q29" s="61" t="str">
        <f>IF(K29=$Q$3,(VLOOKUP(J29,'Partner und Ratenauszahlungen'!$B$3:$G$14,4,0)),"")</f>
        <v/>
      </c>
      <c r="R29" s="61" t="str">
        <f t="shared" si="25"/>
        <v/>
      </c>
      <c r="S29" s="114" t="str">
        <f t="shared" si="20"/>
        <v/>
      </c>
      <c r="T29" s="64" t="str">
        <f>IF(K29=$T$3,(VLOOKUP(J29,'Partner und Ratenauszahlungen'!$B$3:$G$14,5,0)),"")</f>
        <v/>
      </c>
      <c r="U29" s="64" t="str">
        <f t="shared" si="21"/>
        <v/>
      </c>
      <c r="V29" s="115" t="str">
        <f t="shared" si="22"/>
        <v/>
      </c>
      <c r="W29" s="66" t="str">
        <f>IF(K29=$W$3,(VLOOKUP(J29,'Partner und Ratenauszahlungen'!$B$3:$G$14,6,0)),"")</f>
        <v/>
      </c>
      <c r="X29" s="66" t="str">
        <f t="shared" si="23"/>
        <v/>
      </c>
      <c r="Z29" s="45"/>
      <c r="AA29" s="45"/>
    </row>
    <row r="30" spans="1:27" s="46" customFormat="1" x14ac:dyDescent="0.25">
      <c r="A30" s="108"/>
      <c r="B30" s="69"/>
      <c r="F30" s="56"/>
      <c r="G30" s="76" t="s">
        <v>306</v>
      </c>
      <c r="H30" s="54"/>
      <c r="I30" s="55"/>
      <c r="J30" s="51" t="s">
        <v>279</v>
      </c>
      <c r="K30" s="70" t="s">
        <v>261</v>
      </c>
      <c r="L30" s="105">
        <v>25</v>
      </c>
      <c r="M30" s="109" t="str">
        <f t="shared" si="36"/>
        <v/>
      </c>
      <c r="N30" s="72" t="str">
        <f>IF(K30=$N$3,(VLOOKUP(J30,'Partner und Ratenauszahlungen'!$B$3:$G$14,3,0)),"")</f>
        <v/>
      </c>
      <c r="O30" s="72" t="str">
        <f t="shared" si="37"/>
        <v/>
      </c>
      <c r="P30" s="113" t="str">
        <f t="shared" si="24"/>
        <v/>
      </c>
      <c r="Q30" s="61" t="str">
        <f>IF(K30=$Q$3,(VLOOKUP(J30,'Partner und Ratenauszahlungen'!$B$3:$G$14,4,0)),"")</f>
        <v/>
      </c>
      <c r="R30" s="61" t="str">
        <f t="shared" si="25"/>
        <v/>
      </c>
      <c r="S30" s="114" t="str">
        <f t="shared" si="20"/>
        <v/>
      </c>
      <c r="T30" s="64" t="str">
        <f>IF(K30=$T$3,(VLOOKUP(J30,'Partner und Ratenauszahlungen'!$B$3:$G$14,5,0)),"")</f>
        <v/>
      </c>
      <c r="U30" s="64" t="str">
        <f t="shared" si="21"/>
        <v/>
      </c>
      <c r="V30" s="115">
        <f t="shared" si="22"/>
        <v>25</v>
      </c>
      <c r="W30" s="66">
        <f>IF(K30=$W$3,(VLOOKUP(J30,'Partner und Ratenauszahlungen'!$B$3:$G$14,6,0)),"")</f>
        <v>100</v>
      </c>
      <c r="X30" s="66">
        <f t="shared" si="23"/>
        <v>2500</v>
      </c>
      <c r="Z30" s="45"/>
      <c r="AA30" s="45"/>
    </row>
    <row r="31" spans="1:27" s="46" customFormat="1" ht="12.75" x14ac:dyDescent="0.2">
      <c r="A31" s="106"/>
      <c r="B31" s="53"/>
      <c r="F31" s="45"/>
      <c r="G31" s="76"/>
      <c r="H31" s="54"/>
      <c r="I31" s="55"/>
      <c r="J31" s="51" t="s">
        <v>280</v>
      </c>
      <c r="K31" s="70" t="s">
        <v>104</v>
      </c>
      <c r="L31" s="105">
        <v>25</v>
      </c>
      <c r="M31" s="109">
        <f t="shared" si="36"/>
        <v>25</v>
      </c>
      <c r="N31" s="72">
        <f>IF(K31=$N$3,(VLOOKUP(J31,'Partner und Ratenauszahlungen'!$B$3:$G$14,3,0)),"")</f>
        <v>250</v>
      </c>
      <c r="O31" s="72">
        <f t="shared" si="37"/>
        <v>6250</v>
      </c>
      <c r="P31" s="113" t="str">
        <f t="shared" si="24"/>
        <v/>
      </c>
      <c r="Q31" s="61" t="str">
        <f>IF(K31=$Q$3,(VLOOKUP(J31,'Partner und Ratenauszahlungen'!$B$3:$G$14,4,0)),"")</f>
        <v/>
      </c>
      <c r="R31" s="61" t="str">
        <f t="shared" si="25"/>
        <v/>
      </c>
      <c r="S31" s="114" t="str">
        <f t="shared" si="20"/>
        <v/>
      </c>
      <c r="T31" s="64" t="str">
        <f>IF(K31=$T$3,(VLOOKUP(J31,'Partner und Ratenauszahlungen'!$B$3:$G$14,5,0)),"")</f>
        <v/>
      </c>
      <c r="U31" s="64" t="str">
        <f t="shared" si="21"/>
        <v/>
      </c>
      <c r="V31" s="115" t="str">
        <f t="shared" si="22"/>
        <v/>
      </c>
      <c r="W31" s="66" t="str">
        <f>IF(K31=$W$3,(VLOOKUP(J31,'Partner und Ratenauszahlungen'!$B$3:$G$14,6,0)),"")</f>
        <v/>
      </c>
      <c r="X31" s="66" t="str">
        <f t="shared" si="23"/>
        <v/>
      </c>
      <c r="Z31" s="45"/>
      <c r="AA31" s="45"/>
    </row>
    <row r="32" spans="1:27" s="46" customFormat="1" ht="12.75" x14ac:dyDescent="0.2">
      <c r="A32" s="106"/>
      <c r="B32" s="53"/>
      <c r="F32" s="45"/>
      <c r="G32" s="51"/>
      <c r="H32" s="54"/>
      <c r="I32" s="55"/>
      <c r="J32" s="51" t="s">
        <v>280</v>
      </c>
      <c r="K32" s="70" t="s">
        <v>261</v>
      </c>
      <c r="L32" s="105">
        <v>25</v>
      </c>
      <c r="M32" s="111" t="str">
        <f t="shared" si="36"/>
        <v/>
      </c>
      <c r="N32" s="72" t="str">
        <f>IF(K32=$N$3,(VLOOKUP(J32,'Partner und Ratenauszahlungen'!$B$3:$G$14,3,0)),"")</f>
        <v/>
      </c>
      <c r="O32" s="78" t="str">
        <f t="shared" si="37"/>
        <v/>
      </c>
      <c r="P32" s="113" t="str">
        <f t="shared" si="24"/>
        <v/>
      </c>
      <c r="Q32" s="61" t="str">
        <f>IF(K32=$Q$3,(VLOOKUP(J32,'Partner und Ratenauszahlungen'!$B$3:$G$14,4,0)),"")</f>
        <v/>
      </c>
      <c r="R32" s="61" t="str">
        <f t="shared" si="25"/>
        <v/>
      </c>
      <c r="S32" s="114" t="str">
        <f t="shared" si="20"/>
        <v/>
      </c>
      <c r="T32" s="64" t="str">
        <f>IF(K32=$T$3,(VLOOKUP(J32,'Partner und Ratenauszahlungen'!$B$3:$G$14,5,0)),"")</f>
        <v/>
      </c>
      <c r="U32" s="64" t="str">
        <f t="shared" si="21"/>
        <v/>
      </c>
      <c r="V32" s="115">
        <f t="shared" si="22"/>
        <v>25</v>
      </c>
      <c r="W32" s="66">
        <f>IF(K32=$W$3,(VLOOKUP(J32,'Partner und Ratenauszahlungen'!$B$3:$G$14,6,0)),"")</f>
        <v>100</v>
      </c>
      <c r="X32" s="66">
        <f t="shared" si="23"/>
        <v>2500</v>
      </c>
      <c r="Z32" s="45"/>
      <c r="AA32" s="45"/>
    </row>
    <row r="33" spans="1:27" s="46" customFormat="1" ht="12.75" x14ac:dyDescent="0.2">
      <c r="A33" s="108"/>
      <c r="B33" s="69"/>
      <c r="F33" s="56"/>
      <c r="G33" s="76"/>
      <c r="H33" s="54"/>
      <c r="I33" s="55"/>
      <c r="J33" s="51" t="s">
        <v>290</v>
      </c>
      <c r="K33" s="70" t="s">
        <v>260</v>
      </c>
      <c r="L33" s="105">
        <v>25</v>
      </c>
      <c r="M33" s="111" t="str">
        <f>IF(N33&lt;&gt;"",$L33,"")</f>
        <v/>
      </c>
      <c r="N33" s="72" t="str">
        <f>IF(K33=$N$3,(VLOOKUP(J33,'Partner und Ratenauszahlungen'!$B$3:$G$14,3,0)),"")</f>
        <v/>
      </c>
      <c r="O33" s="78" t="str">
        <f>IF(M33&lt;&gt;"",N33*M33,"")</f>
        <v/>
      </c>
      <c r="P33" s="113" t="str">
        <f t="shared" si="24"/>
        <v/>
      </c>
      <c r="Q33" s="61" t="str">
        <f>IF(K33=$Q$3,(VLOOKUP(J33,'Partner und Ratenauszahlungen'!$B$3:$G$14,4,0)),"")</f>
        <v/>
      </c>
      <c r="R33" s="61" t="str">
        <f t="shared" si="25"/>
        <v/>
      </c>
      <c r="S33" s="114">
        <f t="shared" ref="S33:S44" si="38">IF(T33&lt;&gt;"",$L33,"")</f>
        <v>25</v>
      </c>
      <c r="T33" s="64">
        <f>IF(K33=$T$3,(VLOOKUP(J33,'Partner und Ratenauszahlungen'!$B$3:$G$14,5,0)),"")</f>
        <v>200</v>
      </c>
      <c r="U33" s="64">
        <f t="shared" ref="U33:U44" si="39">IF(S33&lt;&gt;"",T33*S33,"")</f>
        <v>5000</v>
      </c>
      <c r="V33" s="115" t="str">
        <f t="shared" si="22"/>
        <v/>
      </c>
      <c r="W33" s="66" t="str">
        <f>IF(K33=$W$3,(VLOOKUP(J33,'Partner und Ratenauszahlungen'!$B$3:$G$14,6,0)),"")</f>
        <v/>
      </c>
      <c r="X33" s="66" t="str">
        <f t="shared" si="23"/>
        <v/>
      </c>
      <c r="Z33" s="45"/>
      <c r="AA33" s="45"/>
    </row>
    <row r="34" spans="1:27" s="46" customFormat="1" ht="12.75" x14ac:dyDescent="0.2">
      <c r="A34" s="108"/>
      <c r="B34" s="69"/>
      <c r="F34" s="56"/>
      <c r="G34" s="76"/>
      <c r="H34" s="54"/>
      <c r="I34" s="55"/>
      <c r="J34" s="51" t="s">
        <v>279</v>
      </c>
      <c r="K34" s="70" t="s">
        <v>260</v>
      </c>
      <c r="L34" s="105">
        <v>25</v>
      </c>
      <c r="M34" s="111"/>
      <c r="N34" s="72" t="str">
        <f>IF(K34=$N$3,(VLOOKUP(J34,'Partner und Ratenauszahlungen'!$B$3:$G$14,3,0)),"")</f>
        <v/>
      </c>
      <c r="O34" s="78"/>
      <c r="P34" s="113" t="str">
        <f t="shared" si="24"/>
        <v/>
      </c>
      <c r="Q34" s="61" t="str">
        <f>IF(K34=$Q$3,(VLOOKUP(J34,'Partner und Ratenauszahlungen'!$B$3:$G$14,4,0)),"")</f>
        <v/>
      </c>
      <c r="R34" s="61" t="str">
        <f t="shared" si="25"/>
        <v/>
      </c>
      <c r="S34" s="114">
        <f t="shared" si="38"/>
        <v>25</v>
      </c>
      <c r="T34" s="64">
        <f>IF(K34=$T$3,(VLOOKUP(J34,'Partner und Ratenauszahlungen'!$B$3:$G$14,5,0)),"")</f>
        <v>200</v>
      </c>
      <c r="U34" s="64">
        <f t="shared" si="39"/>
        <v>5000</v>
      </c>
      <c r="V34" s="115" t="str">
        <f t="shared" ref="V34:V44" si="40">IF(W34&lt;&gt;"",$L34,"")</f>
        <v/>
      </c>
      <c r="W34" s="66" t="str">
        <f>IF(K34=$W$3,(VLOOKUP(J34,'Partner und Ratenauszahlungen'!$B$3:$G$14,6,0)),"")</f>
        <v/>
      </c>
      <c r="X34" s="66" t="str">
        <f t="shared" ref="X34:X44" si="41">IF(V34&lt;&gt;"",W34*V34,"")</f>
        <v/>
      </c>
      <c r="Z34" s="45"/>
      <c r="AA34" s="45"/>
    </row>
    <row r="35" spans="1:27" s="46" customFormat="1" ht="12.75" x14ac:dyDescent="0.2">
      <c r="A35" s="108"/>
      <c r="B35" s="69"/>
      <c r="F35" s="56"/>
      <c r="G35" s="76"/>
      <c r="H35" s="54"/>
      <c r="I35" s="55"/>
      <c r="J35" s="51" t="s">
        <v>280</v>
      </c>
      <c r="K35" s="70" t="s">
        <v>260</v>
      </c>
      <c r="L35" s="105">
        <v>25</v>
      </c>
      <c r="M35" s="109"/>
      <c r="N35" s="72" t="str">
        <f>IF(K35=$N$3,(VLOOKUP(J35,'Partner und Ratenauszahlungen'!$B$3:$G$14,3,0)),"")</f>
        <v/>
      </c>
      <c r="O35" s="72"/>
      <c r="P35" s="113" t="str">
        <f t="shared" si="24"/>
        <v/>
      </c>
      <c r="Q35" s="61" t="str">
        <f>IF(K35=$Q$3,(VLOOKUP(J35,'Partner und Ratenauszahlungen'!$B$3:$G$14,4,0)),"")</f>
        <v/>
      </c>
      <c r="R35" s="61" t="str">
        <f t="shared" si="25"/>
        <v/>
      </c>
      <c r="S35" s="114">
        <f t="shared" si="38"/>
        <v>25</v>
      </c>
      <c r="T35" s="64">
        <f>IF(K35=$T$3,(VLOOKUP(J35,'Partner und Ratenauszahlungen'!$B$3:$G$14,5,0)),"")</f>
        <v>200</v>
      </c>
      <c r="U35" s="64">
        <f t="shared" si="39"/>
        <v>5000</v>
      </c>
      <c r="V35" s="115" t="str">
        <f t="shared" si="40"/>
        <v/>
      </c>
      <c r="W35" s="66" t="str">
        <f>IF(K35=$W$3,(VLOOKUP(J35,'Partner und Ratenauszahlungen'!$B$3:$G$14,6,0)),"")</f>
        <v/>
      </c>
      <c r="X35" s="66" t="str">
        <f t="shared" si="41"/>
        <v/>
      </c>
      <c r="Z35" s="45"/>
      <c r="AA35" s="45"/>
    </row>
    <row r="36" spans="1:27" s="46" customFormat="1" ht="12.75" x14ac:dyDescent="0.2">
      <c r="A36" s="71"/>
      <c r="B36" s="73"/>
      <c r="F36" s="70"/>
      <c r="G36" s="51"/>
      <c r="H36" s="54"/>
      <c r="I36" s="55"/>
      <c r="J36" s="51"/>
      <c r="K36" s="70"/>
      <c r="L36" s="105"/>
      <c r="M36" s="109"/>
      <c r="N36" s="72" t="str">
        <f>IF(K36=$N$3,(VLOOKUP(J36,'Partner und Ratenauszahlungen'!$B$3:$G$14,3,0)),"")</f>
        <v/>
      </c>
      <c r="O36" s="72"/>
      <c r="P36" s="113" t="str">
        <f t="shared" si="24"/>
        <v/>
      </c>
      <c r="Q36" s="61" t="str">
        <f>IF(K36=$Q$3,(VLOOKUP(J36,'Partner und Ratenauszahlungen'!$B$3:$G$14,4,0)),"")</f>
        <v/>
      </c>
      <c r="R36" s="61" t="str">
        <f t="shared" si="25"/>
        <v/>
      </c>
      <c r="S36" s="114" t="str">
        <f t="shared" si="38"/>
        <v/>
      </c>
      <c r="T36" s="64" t="str">
        <f>IF(K36=$T$3,(VLOOKUP(J36,'Partner und Ratenauszahlungen'!$B$3:$G$14,5,0)),"")</f>
        <v/>
      </c>
      <c r="U36" s="64" t="str">
        <f t="shared" si="39"/>
        <v/>
      </c>
      <c r="V36" s="115" t="str">
        <f t="shared" si="40"/>
        <v/>
      </c>
      <c r="W36" s="66" t="str">
        <f>IF(K36=$W$3,(VLOOKUP(J36,'Partner und Ratenauszahlungen'!$B$3:$G$14,6,0)),"")</f>
        <v/>
      </c>
      <c r="X36" s="66" t="str">
        <f t="shared" si="41"/>
        <v/>
      </c>
      <c r="Z36" s="45"/>
      <c r="AA36" s="45"/>
    </row>
    <row r="37" spans="1:27" s="46" customFormat="1" ht="12.75" x14ac:dyDescent="0.2">
      <c r="A37" s="108">
        <v>6</v>
      </c>
      <c r="B37" s="69" t="s">
        <v>275</v>
      </c>
      <c r="C37" s="53"/>
      <c r="E37" s="46">
        <f>D37-C37+1</f>
        <v>1</v>
      </c>
      <c r="F37" s="56" t="s">
        <v>307</v>
      </c>
      <c r="G37" s="51"/>
      <c r="H37" s="54"/>
      <c r="I37" s="55"/>
      <c r="J37" s="51" t="s">
        <v>290</v>
      </c>
      <c r="K37" s="70" t="s">
        <v>104</v>
      </c>
      <c r="L37" s="105">
        <v>30</v>
      </c>
      <c r="M37" s="110">
        <f>IF(N37&lt;&gt;"",$L37,"")</f>
        <v>30</v>
      </c>
      <c r="N37" s="72">
        <f>IF(K37=$N$3,(VLOOKUP(J37,'Partner und Ratenauszahlungen'!$B$3:$G$14,3,0)),"")</f>
        <v>250</v>
      </c>
      <c r="O37" s="77">
        <f>IF(M37&lt;&gt;"",N37*M37,"")</f>
        <v>7500</v>
      </c>
      <c r="P37" s="113" t="str">
        <f t="shared" si="24"/>
        <v/>
      </c>
      <c r="Q37" s="61" t="str">
        <f>IF(K37=$Q$3,(VLOOKUP(J37,'Partner und Ratenauszahlungen'!$B$3:$G$14,4,0)),"")</f>
        <v/>
      </c>
      <c r="R37" s="61" t="str">
        <f t="shared" si="25"/>
        <v/>
      </c>
      <c r="S37" s="114" t="str">
        <f t="shared" si="38"/>
        <v/>
      </c>
      <c r="T37" s="64" t="str">
        <f>IF(K37=$T$3,(VLOOKUP(J37,'Partner und Ratenauszahlungen'!$B$3:$G$14,5,0)),"")</f>
        <v/>
      </c>
      <c r="U37" s="64" t="str">
        <f t="shared" si="39"/>
        <v/>
      </c>
      <c r="V37" s="115" t="str">
        <f t="shared" si="40"/>
        <v/>
      </c>
      <c r="W37" s="66" t="str">
        <f>IF(K37=$W$3,(VLOOKUP(J37,'Partner und Ratenauszahlungen'!$B$3:$G$14,6,0)),"")</f>
        <v/>
      </c>
      <c r="X37" s="66" t="str">
        <f t="shared" si="41"/>
        <v/>
      </c>
      <c r="Z37" s="45"/>
      <c r="AA37" s="45"/>
    </row>
    <row r="38" spans="1:27" s="46" customFormat="1" ht="12.75" x14ac:dyDescent="0.2">
      <c r="A38" s="57"/>
      <c r="B38" s="69"/>
      <c r="F38" s="56"/>
      <c r="G38" s="74" t="s">
        <v>308</v>
      </c>
      <c r="H38" s="54"/>
      <c r="I38" s="55"/>
      <c r="J38" s="51" t="s">
        <v>290</v>
      </c>
      <c r="K38" s="70" t="s">
        <v>259</v>
      </c>
      <c r="L38" s="105">
        <v>30</v>
      </c>
      <c r="M38" s="109" t="str">
        <f t="shared" ref="M38:M42" si="42">IF(N38&lt;&gt;"",$L38,"")</f>
        <v/>
      </c>
      <c r="N38" s="72" t="str">
        <f>IF(K38=$N$3,(VLOOKUP(J38,'Partner und Ratenauszahlungen'!$B$3:$G$14,3,0)),"")</f>
        <v/>
      </c>
      <c r="O38" s="72" t="str">
        <f t="shared" ref="O38:O42" si="43">IF(M38&lt;&gt;"",N38*M38,"")</f>
        <v/>
      </c>
      <c r="P38" s="113">
        <f t="shared" si="24"/>
        <v>30</v>
      </c>
      <c r="Q38" s="61">
        <f>IF(K38=$Q$3,(VLOOKUP(J38,'Partner und Ratenauszahlungen'!$B$3:$G$14,4,0)),"")</f>
        <v>250</v>
      </c>
      <c r="R38" s="61">
        <f t="shared" si="25"/>
        <v>7500</v>
      </c>
      <c r="S38" s="114" t="str">
        <f t="shared" si="38"/>
        <v/>
      </c>
      <c r="T38" s="64" t="str">
        <f>IF(K38=$T$3,(VLOOKUP(J38,'Partner und Ratenauszahlungen'!$B$3:$G$14,5,0)),"")</f>
        <v/>
      </c>
      <c r="U38" s="64" t="str">
        <f t="shared" si="39"/>
        <v/>
      </c>
      <c r="V38" s="115" t="str">
        <f t="shared" si="40"/>
        <v/>
      </c>
      <c r="W38" s="66" t="str">
        <f>IF(K38=$W$3,(VLOOKUP(J38,'Partner und Ratenauszahlungen'!$B$3:$G$14,6,0)),"")</f>
        <v/>
      </c>
      <c r="X38" s="66" t="str">
        <f t="shared" si="41"/>
        <v/>
      </c>
      <c r="Z38" s="45"/>
      <c r="AA38" s="45"/>
    </row>
    <row r="39" spans="1:27" s="46" customFormat="1" ht="12.75" x14ac:dyDescent="0.2">
      <c r="A39" s="71"/>
      <c r="B39" s="73"/>
      <c r="F39" s="70"/>
      <c r="G39" s="51" t="s">
        <v>309</v>
      </c>
      <c r="H39" s="54"/>
      <c r="I39" s="55"/>
      <c r="J39" s="51" t="s">
        <v>290</v>
      </c>
      <c r="K39" s="70" t="s">
        <v>261</v>
      </c>
      <c r="L39" s="105">
        <v>30</v>
      </c>
      <c r="M39" s="109" t="str">
        <f t="shared" si="42"/>
        <v/>
      </c>
      <c r="N39" s="72" t="str">
        <f>IF(K39=$N$3,(VLOOKUP(J39,'Partner und Ratenauszahlungen'!$B$3:$G$14,3,0)),"")</f>
        <v/>
      </c>
      <c r="O39" s="72" t="str">
        <f t="shared" si="43"/>
        <v/>
      </c>
      <c r="P39" s="113" t="str">
        <f t="shared" si="24"/>
        <v/>
      </c>
      <c r="Q39" s="61" t="str">
        <f>IF(K39=$Q$3,(VLOOKUP(J39,'Partner und Ratenauszahlungen'!$B$3:$G$14,4,0)),"")</f>
        <v/>
      </c>
      <c r="R39" s="61" t="str">
        <f t="shared" si="25"/>
        <v/>
      </c>
      <c r="S39" s="114" t="str">
        <f t="shared" si="38"/>
        <v/>
      </c>
      <c r="T39" s="64" t="str">
        <f>IF(K39=$T$3,(VLOOKUP(J39,'Partner und Ratenauszahlungen'!$B$3:$G$14,5,0)),"")</f>
        <v/>
      </c>
      <c r="U39" s="64" t="str">
        <f t="shared" si="39"/>
        <v/>
      </c>
      <c r="V39" s="115">
        <f t="shared" si="40"/>
        <v>30</v>
      </c>
      <c r="W39" s="66">
        <f>IF(K39=$W$3,(VLOOKUP(J39,'Partner und Ratenauszahlungen'!$B$3:$G$14,6,0)),"")</f>
        <v>100</v>
      </c>
      <c r="X39" s="66">
        <f t="shared" si="41"/>
        <v>3000</v>
      </c>
      <c r="Z39" s="45"/>
      <c r="AA39" s="45"/>
    </row>
    <row r="40" spans="1:27" s="46" customFormat="1" ht="12.75" x14ac:dyDescent="0.2">
      <c r="A40" s="71"/>
      <c r="B40" s="73"/>
      <c r="F40" s="70"/>
      <c r="G40" s="51" t="s">
        <v>310</v>
      </c>
      <c r="H40" s="54"/>
      <c r="I40" s="55"/>
      <c r="J40" s="51"/>
      <c r="K40" s="70"/>
      <c r="L40" s="105"/>
      <c r="M40" s="109" t="str">
        <f t="shared" si="42"/>
        <v/>
      </c>
      <c r="N40" s="72" t="str">
        <f>IF(K40=$N$3,(VLOOKUP(J40,'Partner und Ratenauszahlungen'!$B$3:$G$14,3,0)),"")</f>
        <v/>
      </c>
      <c r="O40" s="72" t="str">
        <f t="shared" si="43"/>
        <v/>
      </c>
      <c r="P40" s="113" t="str">
        <f t="shared" si="24"/>
        <v/>
      </c>
      <c r="Q40" s="61" t="str">
        <f>IF(K40=$Q$3,(VLOOKUP(J40,'Partner und Ratenauszahlungen'!$B$3:$G$14,4,0)),"")</f>
        <v/>
      </c>
      <c r="R40" s="61" t="str">
        <f t="shared" si="25"/>
        <v/>
      </c>
      <c r="S40" s="114" t="str">
        <f t="shared" si="38"/>
        <v/>
      </c>
      <c r="T40" s="64" t="str">
        <f>IF(K40=$T$3,(VLOOKUP(J40,'Partner und Ratenauszahlungen'!$B$3:$G$14,5,0)),"")</f>
        <v/>
      </c>
      <c r="U40" s="64" t="str">
        <f t="shared" si="39"/>
        <v/>
      </c>
      <c r="V40" s="115" t="str">
        <f t="shared" si="40"/>
        <v/>
      </c>
      <c r="W40" s="66" t="str">
        <f>IF(K40=$W$3,(VLOOKUP(J40,'Partner und Ratenauszahlungen'!$B$3:$G$14,6,0)),"")</f>
        <v/>
      </c>
      <c r="X40" s="66" t="str">
        <f t="shared" si="41"/>
        <v/>
      </c>
      <c r="Z40" s="45"/>
      <c r="AA40" s="45"/>
    </row>
    <row r="41" spans="1:27" s="46" customFormat="1" x14ac:dyDescent="0.25">
      <c r="A41" s="71"/>
      <c r="B41" s="73"/>
      <c r="F41" s="70"/>
      <c r="G41" s="51" t="s">
        <v>311</v>
      </c>
      <c r="H41" s="54"/>
      <c r="I41" s="55"/>
      <c r="J41" s="51"/>
      <c r="K41" s="70"/>
      <c r="L41" s="105"/>
      <c r="M41" s="109" t="str">
        <f t="shared" si="42"/>
        <v/>
      </c>
      <c r="N41" s="72" t="str">
        <f>IF(K41=$N$3,(VLOOKUP(J41,'Partner und Ratenauszahlungen'!$B$3:$G$14,3,0)),"")</f>
        <v/>
      </c>
      <c r="O41" s="72" t="str">
        <f t="shared" si="43"/>
        <v/>
      </c>
      <c r="P41" s="113" t="str">
        <f t="shared" si="24"/>
        <v/>
      </c>
      <c r="Q41" s="61" t="str">
        <f>IF(K41=$Q$3,(VLOOKUP(J41,'Partner und Ratenauszahlungen'!$B$3:$G$14,4,0)),"")</f>
        <v/>
      </c>
      <c r="R41" s="61" t="str">
        <f t="shared" si="25"/>
        <v/>
      </c>
      <c r="S41" s="114" t="str">
        <f t="shared" si="38"/>
        <v/>
      </c>
      <c r="T41" s="64" t="str">
        <f>IF(K41=$T$3,(VLOOKUP(J41,'Partner und Ratenauszahlungen'!$B$3:$G$14,5,0)),"")</f>
        <v/>
      </c>
      <c r="U41" s="64" t="str">
        <f t="shared" si="39"/>
        <v/>
      </c>
      <c r="V41" s="115" t="str">
        <f t="shared" si="40"/>
        <v/>
      </c>
      <c r="W41" s="66" t="str">
        <f>IF(K41=$W$3,(VLOOKUP(J41,'Partner und Ratenauszahlungen'!$B$3:$G$14,6,0)),"")</f>
        <v/>
      </c>
      <c r="X41" s="66" t="str">
        <f t="shared" si="41"/>
        <v/>
      </c>
      <c r="Z41" s="45"/>
      <c r="AA41" s="45"/>
    </row>
    <row r="42" spans="1:27" ht="12.75" x14ac:dyDescent="0.2">
      <c r="A42" s="71"/>
      <c r="B42" s="73"/>
      <c r="F42" s="70"/>
      <c r="G42" s="51" t="s">
        <v>302</v>
      </c>
      <c r="I42" s="55"/>
      <c r="J42" s="51"/>
      <c r="K42" s="70"/>
      <c r="L42" s="105"/>
      <c r="M42" s="109" t="str">
        <f t="shared" si="42"/>
        <v/>
      </c>
      <c r="N42" s="72" t="str">
        <f>IF(K42=$N$3,(VLOOKUP(J42,'Partner und Ratenauszahlungen'!$B$3:$G$14,3,0)),"")</f>
        <v/>
      </c>
      <c r="O42" s="72" t="str">
        <f t="shared" si="43"/>
        <v/>
      </c>
      <c r="P42" s="113" t="str">
        <f t="shared" si="24"/>
        <v/>
      </c>
      <c r="Q42" s="61" t="str">
        <f>IF(K42=$Q$3,(VLOOKUP(J42,'Partner und Ratenauszahlungen'!$B$3:$G$14,4,0)),"")</f>
        <v/>
      </c>
      <c r="R42" s="61" t="str">
        <f t="shared" si="25"/>
        <v/>
      </c>
      <c r="S42" s="114" t="str">
        <f t="shared" si="38"/>
        <v/>
      </c>
      <c r="T42" s="64" t="str">
        <f>IF(K42=$T$3,(VLOOKUP(J42,'Partner und Ratenauszahlungen'!$B$3:$G$14,5,0)),"")</f>
        <v/>
      </c>
      <c r="U42" s="64" t="str">
        <f t="shared" si="39"/>
        <v/>
      </c>
      <c r="V42" s="115" t="str">
        <f t="shared" si="40"/>
        <v/>
      </c>
      <c r="W42" s="66" t="str">
        <f>IF(K42=$W$3,(VLOOKUP(J42,'Partner und Ratenauszahlungen'!$B$3:$G$14,6,0)),"")</f>
        <v/>
      </c>
      <c r="X42" s="66" t="str">
        <f t="shared" si="41"/>
        <v/>
      </c>
    </row>
    <row r="43" spans="1:27" ht="12.75" x14ac:dyDescent="0.2">
      <c r="A43" s="71"/>
      <c r="B43" s="73"/>
      <c r="F43" s="70"/>
      <c r="I43" s="55"/>
      <c r="J43" s="51"/>
      <c r="K43" s="70"/>
      <c r="L43" s="71"/>
      <c r="M43" s="109" t="str">
        <f t="shared" ref="M43:M44" si="44">IF(N43&lt;&gt;"",$L43,"")</f>
        <v/>
      </c>
      <c r="N43" s="72" t="str">
        <f>IF(K43=$N$3,(VLOOKUP(J43,'Partner und Ratenauszahlungen'!$B$3:$G$14,3,0)),"")</f>
        <v/>
      </c>
      <c r="O43" s="72" t="str">
        <f t="shared" ref="O43:O44" si="45">IF(M43&lt;&gt;"",N43*M43,"")</f>
        <v/>
      </c>
      <c r="P43" s="113" t="str">
        <f t="shared" ref="P43:P44" si="46">IF(Q43&lt;&gt;"",$L43,"")</f>
        <v/>
      </c>
      <c r="Q43" s="61" t="str">
        <f>IF(K43=$Q$3,(VLOOKUP(J43,'Partner und Ratenauszahlungen'!$B$3:$G$14,4,0)),"")</f>
        <v/>
      </c>
      <c r="R43" s="61" t="str">
        <f t="shared" ref="R43:R44" si="47">IF(P43&lt;&gt;"",Q43*P43,"")</f>
        <v/>
      </c>
      <c r="S43" s="114" t="str">
        <f t="shared" si="38"/>
        <v/>
      </c>
      <c r="T43" s="64" t="str">
        <f>IF(K43=$T$3,(VLOOKUP(J43,'Partner und Ratenauszahlungen'!$B$3:$G$14,5,0)),"")</f>
        <v/>
      </c>
      <c r="U43" s="64" t="str">
        <f t="shared" si="39"/>
        <v/>
      </c>
      <c r="V43" s="115" t="str">
        <f t="shared" si="40"/>
        <v/>
      </c>
      <c r="W43" s="66" t="str">
        <f>IF(K43=$W$3,(VLOOKUP(J43,'Partner und Ratenauszahlungen'!$B$3:$G$14,6,0)),"")</f>
        <v/>
      </c>
      <c r="X43" s="66" t="str">
        <f t="shared" si="41"/>
        <v/>
      </c>
      <c r="Y43" s="79"/>
    </row>
    <row r="44" spans="1:27" x14ac:dyDescent="0.25">
      <c r="A44" s="71"/>
      <c r="B44" s="73"/>
      <c r="F44" s="70"/>
      <c r="I44" s="55"/>
      <c r="J44" s="51"/>
      <c r="K44" s="70"/>
      <c r="L44" s="71"/>
      <c r="M44" s="109" t="str">
        <f t="shared" si="44"/>
        <v/>
      </c>
      <c r="N44" s="72" t="str">
        <f>IF(K44=$N$3,(VLOOKUP(J44,'Partner und Ratenauszahlungen'!$B$3:$G$14,3,0)),"")</f>
        <v/>
      </c>
      <c r="O44" s="72" t="str">
        <f t="shared" si="45"/>
        <v/>
      </c>
      <c r="P44" s="113" t="str">
        <f t="shared" si="46"/>
        <v/>
      </c>
      <c r="Q44" s="61" t="str">
        <f>IF(K44=$Q$3,(VLOOKUP(J44,'Partner und Ratenauszahlungen'!$B$3:$G$14,4,0)),"")</f>
        <v/>
      </c>
      <c r="R44" s="61" t="str">
        <f t="shared" si="47"/>
        <v/>
      </c>
      <c r="S44" s="114" t="str">
        <f t="shared" si="38"/>
        <v/>
      </c>
      <c r="T44" s="64" t="str">
        <f>IF(K44=$T$3,(VLOOKUP(J44,'Partner und Ratenauszahlungen'!$B$3:$G$14,5,0)),"")</f>
        <v/>
      </c>
      <c r="U44" s="64" t="str">
        <f t="shared" si="39"/>
        <v/>
      </c>
      <c r="V44" s="115" t="str">
        <f t="shared" si="40"/>
        <v/>
      </c>
      <c r="W44" s="66" t="str">
        <f>IF(K44=$W$3,(VLOOKUP(J44,'Partner und Ratenauszahlungen'!$B$3:$G$14,6,0)),"")</f>
        <v/>
      </c>
      <c r="X44" s="66" t="str">
        <f t="shared" si="41"/>
        <v/>
      </c>
      <c r="Y44" s="79"/>
    </row>
    <row r="45" spans="1:27" x14ac:dyDescent="0.25">
      <c r="J45" s="51"/>
      <c r="K45" s="70"/>
      <c r="L45" s="71"/>
      <c r="M45" s="112"/>
      <c r="N45" s="80"/>
      <c r="O45" s="80"/>
      <c r="P45" s="80"/>
      <c r="Q45" s="80"/>
      <c r="R45" s="80"/>
      <c r="S45" s="80"/>
      <c r="T45" s="80"/>
      <c r="U45" s="80"/>
      <c r="V45" s="112"/>
      <c r="W45" s="80"/>
      <c r="X45" s="80"/>
      <c r="Y45" s="79"/>
    </row>
    <row r="46" spans="1:27" x14ac:dyDescent="0.25">
      <c r="M46" s="116">
        <f>SUM(M5:M45)</f>
        <v>416</v>
      </c>
      <c r="N46" s="116"/>
      <c r="O46" s="116">
        <f>SUM(O5:O45)</f>
        <v>104000</v>
      </c>
      <c r="P46" s="116">
        <f>SUM(P5:P45)</f>
        <v>110</v>
      </c>
      <c r="Q46" s="116"/>
      <c r="R46" s="116">
        <f>SUM(R5:R45)</f>
        <v>27500</v>
      </c>
      <c r="S46" s="116">
        <f>SUM(S5:S45)</f>
        <v>155</v>
      </c>
      <c r="T46" s="116"/>
      <c r="U46" s="116">
        <f>SUM(U5:U45)</f>
        <v>31000</v>
      </c>
      <c r="V46" s="116">
        <f>SUM(V5:V45)</f>
        <v>290</v>
      </c>
      <c r="W46" s="116"/>
      <c r="X46" s="116">
        <f>SUM(X5:X45)</f>
        <v>29000</v>
      </c>
      <c r="Y46" s="79"/>
    </row>
    <row r="47" spans="1:27" x14ac:dyDescent="0.25">
      <c r="Y47" s="79"/>
    </row>
    <row r="48" spans="1:27" x14ac:dyDescent="0.25">
      <c r="Y48" s="79"/>
    </row>
    <row r="49" spans="2:27" x14ac:dyDescent="0.25">
      <c r="Y49" s="81"/>
      <c r="AA49" s="82"/>
    </row>
    <row r="50" spans="2:27" x14ac:dyDescent="0.25">
      <c r="Y50" s="83"/>
    </row>
    <row r="51" spans="2:27" x14ac:dyDescent="0.25">
      <c r="B51" s="84"/>
      <c r="J51" s="38"/>
      <c r="K51" s="38" t="s">
        <v>274</v>
      </c>
      <c r="L51" s="35" t="s">
        <v>278</v>
      </c>
      <c r="M51" s="35"/>
      <c r="N51" s="35" t="s">
        <v>104</v>
      </c>
      <c r="O51" s="35"/>
      <c r="P51" s="35"/>
      <c r="Q51" s="35" t="s">
        <v>259</v>
      </c>
      <c r="R51" s="35"/>
      <c r="S51" s="35"/>
      <c r="T51" s="35" t="s">
        <v>260</v>
      </c>
      <c r="U51" s="35"/>
      <c r="V51" s="35"/>
      <c r="W51" s="35" t="s">
        <v>261</v>
      </c>
      <c r="X51" s="35"/>
      <c r="Y51" s="45"/>
    </row>
    <row r="52" spans="2:27" x14ac:dyDescent="0.25">
      <c r="B52" s="84"/>
      <c r="H52" s="51" t="s">
        <v>10</v>
      </c>
      <c r="I52" s="45" t="str">
        <f>'Partner und Ratenauszahlungen'!C3</f>
        <v>Österreich</v>
      </c>
      <c r="J52" s="86" t="str">
        <f>'Partner und Ratenauszahlungen'!B3</f>
        <v>Partner 1</v>
      </c>
      <c r="K52" s="46">
        <f t="shared" ref="K52" si="48">M52+P52+S52+V52</f>
        <v>414</v>
      </c>
      <c r="L52" s="68">
        <f t="shared" ref="L52" si="49">O52+R52+U52+X52</f>
        <v>81250</v>
      </c>
      <c r="M52" s="58">
        <f>SUMIF(J6:J42,J52,M6:M42)</f>
        <v>219</v>
      </c>
      <c r="N52" s="72">
        <f>VLOOKUP($J52,'Partner und Ratenauszahlungen'!$B$3:$G$14,3,0)</f>
        <v>250</v>
      </c>
      <c r="O52" s="59">
        <f t="shared" ref="O52" si="50">M52*N52</f>
        <v>54750</v>
      </c>
      <c r="P52" s="60">
        <f>SUMIF(J6:J42,J52,P6:P42)</f>
        <v>30</v>
      </c>
      <c r="Q52" s="61">
        <f>VLOOKUP($J52,'Partner und Ratenauszahlungen'!$B$3:$G$14,4,0)</f>
        <v>250</v>
      </c>
      <c r="R52" s="62">
        <f t="shared" ref="R52" si="51">P52*Q52</f>
        <v>7500</v>
      </c>
      <c r="S52" s="87">
        <f>SUMIF(J6:J42,J52,S6:S42)</f>
        <v>25</v>
      </c>
      <c r="T52" s="64">
        <f>VLOOKUP($J52,'Partner und Ratenauszahlungen'!$B$3:$G$14,5,0)</f>
        <v>200</v>
      </c>
      <c r="U52" s="88">
        <f t="shared" ref="U52" si="52">S52*T52</f>
        <v>5000</v>
      </c>
      <c r="V52" s="65">
        <f>SUMIF(J6:J42,J52,V6:V42)</f>
        <v>140</v>
      </c>
      <c r="W52" s="66">
        <f>VLOOKUP($J52,'Partner und Ratenauszahlungen'!$B$3:$G$14,6,0)</f>
        <v>100</v>
      </c>
      <c r="X52" s="67">
        <f t="shared" ref="X52" si="53">V52*W52</f>
        <v>14000</v>
      </c>
      <c r="Y52" s="45"/>
    </row>
    <row r="53" spans="2:27" x14ac:dyDescent="0.25">
      <c r="B53" s="84"/>
      <c r="H53" s="51" t="s">
        <v>11</v>
      </c>
      <c r="I53" s="45" t="str">
        <f>'Partner und Ratenauszahlungen'!C4</f>
        <v>Ungarn</v>
      </c>
      <c r="J53" s="86" t="str">
        <f>'Partner und Ratenauszahlungen'!B4</f>
        <v>Partner 2</v>
      </c>
      <c r="K53" s="46">
        <f t="shared" ref="K53:K63" si="54">M53+P53+S53+V53</f>
        <v>266</v>
      </c>
      <c r="L53" s="68">
        <f t="shared" ref="L53:L62" si="55">O53+R53+U53+X53</f>
        <v>52000</v>
      </c>
      <c r="M53" s="58">
        <f>SUMIF(J7:J42,J53,M7:M42)</f>
        <v>86</v>
      </c>
      <c r="N53" s="72">
        <f>VLOOKUP($J53,'Partner und Ratenauszahlungen'!$B$3:$G$14,3,0)</f>
        <v>250</v>
      </c>
      <c r="O53" s="59">
        <f t="shared" ref="O53:O63" si="56">M53*N53</f>
        <v>21500</v>
      </c>
      <c r="P53" s="60">
        <f>SUMIF(J7:J42,J53,P7:P42)</f>
        <v>40</v>
      </c>
      <c r="Q53" s="61">
        <f>VLOOKUP($J53,'Partner und Ratenauszahlungen'!$B$3:$G$14,4,0)</f>
        <v>250</v>
      </c>
      <c r="R53" s="62">
        <f t="shared" ref="R53:R63" si="57">P53*Q53</f>
        <v>10000</v>
      </c>
      <c r="S53" s="87">
        <f>SUMIF(J7:J42,J53,S7:S42)</f>
        <v>65</v>
      </c>
      <c r="T53" s="64">
        <f>VLOOKUP($J53,'Partner und Ratenauszahlungen'!$B$3:$G$14,5,0)</f>
        <v>200</v>
      </c>
      <c r="U53" s="88">
        <f t="shared" ref="U53:U63" si="58">S53*T53</f>
        <v>13000</v>
      </c>
      <c r="V53" s="65">
        <f>SUMIF(J7:J42,J53,V7:V42)</f>
        <v>75</v>
      </c>
      <c r="W53" s="66">
        <f>VLOOKUP($J53,'Partner und Ratenauszahlungen'!$B$3:$G$14,6,0)</f>
        <v>100</v>
      </c>
      <c r="X53" s="67">
        <f t="shared" ref="X53:X63" si="59">V53*W53</f>
        <v>7500</v>
      </c>
      <c r="Y53" s="45"/>
    </row>
    <row r="54" spans="2:27" x14ac:dyDescent="0.25">
      <c r="B54" s="84"/>
      <c r="H54" s="51" t="s">
        <v>12</v>
      </c>
      <c r="I54" s="45" t="str">
        <f>'Partner und Ratenauszahlungen'!C5</f>
        <v>Slowenien</v>
      </c>
      <c r="J54" s="86" t="str">
        <f>'Partner und Ratenauszahlungen'!B5</f>
        <v>Partner 3</v>
      </c>
      <c r="K54" s="46">
        <f t="shared" ca="1" si="54"/>
        <v>291</v>
      </c>
      <c r="L54" s="68">
        <f t="shared" ca="1" si="55"/>
        <v>58250</v>
      </c>
      <c r="M54" s="58">
        <f ca="1">SUMIF(J8:J43,J54,M8:M42)</f>
        <v>111</v>
      </c>
      <c r="N54" s="72">
        <f>VLOOKUP($J54,'Partner und Ratenauszahlungen'!$B$3:$G$14,3,0)</f>
        <v>250</v>
      </c>
      <c r="O54" s="59">
        <f t="shared" ca="1" si="56"/>
        <v>27750</v>
      </c>
      <c r="P54" s="60">
        <f ca="1">SUMIF(J8:J43,J54,P8:P42)</f>
        <v>40</v>
      </c>
      <c r="Q54" s="61">
        <f>VLOOKUP($J54,'Partner und Ratenauszahlungen'!$B$3:$G$14,4,0)</f>
        <v>250</v>
      </c>
      <c r="R54" s="62">
        <f t="shared" ca="1" si="57"/>
        <v>10000</v>
      </c>
      <c r="S54" s="87">
        <f>SUMIF(J8:J43,J54,S8:S43)</f>
        <v>65</v>
      </c>
      <c r="T54" s="64">
        <f>VLOOKUP($J54,'Partner und Ratenauszahlungen'!$B$3:$G$14,5,0)</f>
        <v>200</v>
      </c>
      <c r="U54" s="88">
        <f t="shared" si="58"/>
        <v>13000</v>
      </c>
      <c r="V54" s="65">
        <f>SUMIF(J8:J43,J54,V8:V43)</f>
        <v>75</v>
      </c>
      <c r="W54" s="66">
        <f>VLOOKUP($J54,'Partner und Ratenauszahlungen'!$B$3:$G$14,6,0)</f>
        <v>100</v>
      </c>
      <c r="X54" s="67">
        <f t="shared" si="59"/>
        <v>7500</v>
      </c>
      <c r="Y54" s="45"/>
    </row>
    <row r="55" spans="2:27" x14ac:dyDescent="0.25">
      <c r="B55" s="84"/>
      <c r="H55" s="51" t="s">
        <v>13</v>
      </c>
      <c r="I55" s="45" t="str">
        <f>'Partner und Ratenauszahlungen'!C6</f>
        <v>Österreich</v>
      </c>
      <c r="J55" s="86" t="str">
        <f>'Partner und Ratenauszahlungen'!B6</f>
        <v>Partner 4</v>
      </c>
      <c r="K55" s="46">
        <f t="shared" ca="1" si="54"/>
        <v>0</v>
      </c>
      <c r="L55" s="68">
        <f t="shared" ca="1" si="55"/>
        <v>0</v>
      </c>
      <c r="M55" s="58">
        <f ca="1">SUMIF(J9:J44,J55,M9:M42)</f>
        <v>0</v>
      </c>
      <c r="N55" s="72">
        <f>VLOOKUP($J55,'Partner und Ratenauszahlungen'!$B$3:$G$14,3,0)</f>
        <v>250</v>
      </c>
      <c r="O55" s="59">
        <f t="shared" ca="1" si="56"/>
        <v>0</v>
      </c>
      <c r="P55" s="60">
        <f ca="1">SUMIF(J9:J44,J55,P9:P42)</f>
        <v>0</v>
      </c>
      <c r="Q55" s="61">
        <f>VLOOKUP($J55,'Partner und Ratenauszahlungen'!$B$3:$G$14,4,0)</f>
        <v>250</v>
      </c>
      <c r="R55" s="62">
        <f t="shared" ca="1" si="57"/>
        <v>0</v>
      </c>
      <c r="S55" s="87">
        <f>SUMIF(J9:J44,J55,S9:S44)</f>
        <v>0</v>
      </c>
      <c r="T55" s="64">
        <f>VLOOKUP($J55,'Partner und Ratenauszahlungen'!$B$3:$G$14,5,0)</f>
        <v>200</v>
      </c>
      <c r="U55" s="88">
        <f t="shared" si="58"/>
        <v>0</v>
      </c>
      <c r="V55" s="65">
        <f>SUMIF(J9:J44,J55,V9:V44)</f>
        <v>0</v>
      </c>
      <c r="W55" s="66">
        <f>VLOOKUP($J55,'Partner und Ratenauszahlungen'!$B$3:$G$14,6,0)</f>
        <v>100</v>
      </c>
      <c r="X55" s="67">
        <f t="shared" si="59"/>
        <v>0</v>
      </c>
      <c r="Y55" s="45"/>
    </row>
    <row r="56" spans="2:27" x14ac:dyDescent="0.25">
      <c r="B56" s="84"/>
      <c r="H56" s="51" t="s">
        <v>14</v>
      </c>
      <c r="I56" s="45" t="str">
        <f>'Partner und Ratenauszahlungen'!C7</f>
        <v>Ungarn</v>
      </c>
      <c r="J56" s="86" t="str">
        <f>'Partner und Ratenauszahlungen'!B7</f>
        <v>Partner 5</v>
      </c>
      <c r="K56" s="46">
        <f t="shared" ca="1" si="54"/>
        <v>0</v>
      </c>
      <c r="L56" s="68">
        <f t="shared" ca="1" si="55"/>
        <v>0</v>
      </c>
      <c r="M56" s="58">
        <f ca="1">SUMIF(J9:J45,J56,M9:M42)</f>
        <v>0</v>
      </c>
      <c r="N56" s="72">
        <f>VLOOKUP($J56,'Partner und Ratenauszahlungen'!$B$3:$G$14,3,0)</f>
        <v>250</v>
      </c>
      <c r="O56" s="59">
        <f t="shared" ca="1" si="56"/>
        <v>0</v>
      </c>
      <c r="P56" s="60">
        <f ca="1">SUMIF(J9:J45,J56,P9:P42)</f>
        <v>0</v>
      </c>
      <c r="Q56" s="61">
        <f>VLOOKUP($J56,'Partner und Ratenauszahlungen'!$B$3:$G$14,4,0)</f>
        <v>250</v>
      </c>
      <c r="R56" s="62">
        <f t="shared" ca="1" si="57"/>
        <v>0</v>
      </c>
      <c r="S56" s="87">
        <f>SUMIF(J9:J45,J56,S9:S45)</f>
        <v>0</v>
      </c>
      <c r="T56" s="64">
        <f>VLOOKUP($J56,'Partner und Ratenauszahlungen'!$B$3:$G$14,5,0)</f>
        <v>200</v>
      </c>
      <c r="U56" s="88">
        <f t="shared" si="58"/>
        <v>0</v>
      </c>
      <c r="V56" s="65">
        <f>SUMIF(J9:J45,J56,V9:V45)</f>
        <v>0</v>
      </c>
      <c r="W56" s="66">
        <f>VLOOKUP($J56,'Partner und Ratenauszahlungen'!$B$3:$G$14,6,0)</f>
        <v>100</v>
      </c>
      <c r="X56" s="67">
        <f t="shared" si="59"/>
        <v>0</v>
      </c>
      <c r="Y56" s="45"/>
    </row>
    <row r="57" spans="2:27" x14ac:dyDescent="0.25">
      <c r="B57" s="84"/>
      <c r="H57" s="51" t="s">
        <v>15</v>
      </c>
      <c r="I57" s="45" t="str">
        <f>'Partner und Ratenauszahlungen'!C8</f>
        <v>Slowenien</v>
      </c>
      <c r="J57" s="86" t="str">
        <f>'Partner und Ratenauszahlungen'!B8</f>
        <v>Partner 6</v>
      </c>
      <c r="K57" s="46">
        <f t="shared" ca="1" si="54"/>
        <v>0</v>
      </c>
      <c r="L57" s="68">
        <f t="shared" ca="1" si="55"/>
        <v>0</v>
      </c>
      <c r="M57" s="58">
        <f ca="1">SUMIF(J9:J46,J57,M9:M42)</f>
        <v>0</v>
      </c>
      <c r="N57" s="72">
        <f>VLOOKUP($J57,'Partner und Ratenauszahlungen'!$B$3:$G$14,3,0)</f>
        <v>250</v>
      </c>
      <c r="O57" s="59">
        <f t="shared" ca="1" si="56"/>
        <v>0</v>
      </c>
      <c r="P57" s="60">
        <f ca="1">SUMIF(J9:J46,J57,P9:P42)</f>
        <v>0</v>
      </c>
      <c r="Q57" s="61">
        <f>VLOOKUP($J57,'Partner und Ratenauszahlungen'!$B$3:$G$14,4,0)</f>
        <v>250</v>
      </c>
      <c r="R57" s="62">
        <f t="shared" ca="1" si="57"/>
        <v>0</v>
      </c>
      <c r="S57" s="87">
        <f>SUMIF(J9:J46,J57,S9:S46)</f>
        <v>0</v>
      </c>
      <c r="T57" s="64">
        <f>VLOOKUP($J57,'Partner und Ratenauszahlungen'!$B$3:$G$14,5,0)</f>
        <v>200</v>
      </c>
      <c r="U57" s="88">
        <f t="shared" si="58"/>
        <v>0</v>
      </c>
      <c r="V57" s="65">
        <f>SUMIF(J9:J46,J57,V9:V46)</f>
        <v>0</v>
      </c>
      <c r="W57" s="66">
        <f>VLOOKUP($J57,'Partner und Ratenauszahlungen'!$B$3:$G$14,6,0)</f>
        <v>100</v>
      </c>
      <c r="X57" s="67">
        <f t="shared" si="59"/>
        <v>0</v>
      </c>
      <c r="Y57" s="45"/>
    </row>
    <row r="58" spans="2:27" x14ac:dyDescent="0.25">
      <c r="B58" s="84"/>
      <c r="H58" s="51" t="s">
        <v>16</v>
      </c>
      <c r="I58" s="45" t="str">
        <f>'Partner und Ratenauszahlungen'!C9</f>
        <v>Österreich</v>
      </c>
      <c r="J58" s="86" t="str">
        <f>'Partner und Ratenauszahlungen'!B9</f>
        <v>Partner 7</v>
      </c>
      <c r="K58" s="46">
        <f t="shared" ca="1" si="54"/>
        <v>0</v>
      </c>
      <c r="L58" s="68">
        <f t="shared" ca="1" si="55"/>
        <v>0</v>
      </c>
      <c r="M58" s="58">
        <f ca="1">SUMIF(J9:J47,J58,M9:M42)</f>
        <v>0</v>
      </c>
      <c r="N58" s="72">
        <f>VLOOKUP($J58,'Partner und Ratenauszahlungen'!$B$3:$G$14,3,0)</f>
        <v>250</v>
      </c>
      <c r="O58" s="59">
        <f t="shared" ca="1" si="56"/>
        <v>0</v>
      </c>
      <c r="P58" s="60">
        <f ca="1">SUMIF(J9:J47,J58,P9:P42)</f>
        <v>0</v>
      </c>
      <c r="Q58" s="61">
        <f>VLOOKUP($J58,'Partner und Ratenauszahlungen'!$B$3:$G$14,4,0)</f>
        <v>250</v>
      </c>
      <c r="R58" s="62">
        <f t="shared" ca="1" si="57"/>
        <v>0</v>
      </c>
      <c r="S58" s="87">
        <f>SUMIF(J9:J47,J58,S9:S47)</f>
        <v>0</v>
      </c>
      <c r="T58" s="64">
        <f>VLOOKUP($J58,'Partner und Ratenauszahlungen'!$B$3:$G$14,5,0)</f>
        <v>200</v>
      </c>
      <c r="U58" s="88">
        <f t="shared" si="58"/>
        <v>0</v>
      </c>
      <c r="V58" s="65">
        <f>SUMIF(J9:J47,J58,V9:V47)</f>
        <v>0</v>
      </c>
      <c r="W58" s="66">
        <f>VLOOKUP($J58,'Partner und Ratenauszahlungen'!$B$3:$G$14,6,0)</f>
        <v>100</v>
      </c>
      <c r="X58" s="67">
        <f t="shared" si="59"/>
        <v>0</v>
      </c>
      <c r="Y58" s="45"/>
    </row>
    <row r="59" spans="2:27" x14ac:dyDescent="0.25">
      <c r="B59" s="84"/>
      <c r="H59" s="51" t="s">
        <v>17</v>
      </c>
      <c r="I59" s="45" t="str">
        <f>'Partner und Ratenauszahlungen'!C10</f>
        <v>Ungarn</v>
      </c>
      <c r="J59" s="86" t="str">
        <f>'Partner und Ratenauszahlungen'!B10</f>
        <v>Partner 8</v>
      </c>
      <c r="K59" s="46">
        <f t="shared" ca="1" si="54"/>
        <v>0</v>
      </c>
      <c r="L59" s="68">
        <f t="shared" ca="1" si="55"/>
        <v>0</v>
      </c>
      <c r="M59" s="58">
        <f ca="1">SUMIF(J9:J48,J59,M9:M42)</f>
        <v>0</v>
      </c>
      <c r="N59" s="72">
        <f>VLOOKUP($J59,'Partner und Ratenauszahlungen'!$B$3:$G$14,3,0)</f>
        <v>250</v>
      </c>
      <c r="O59" s="59">
        <f t="shared" ca="1" si="56"/>
        <v>0</v>
      </c>
      <c r="P59" s="60">
        <f ca="1">SUMIF(J9:J48,J59,P9:P42)</f>
        <v>0</v>
      </c>
      <c r="Q59" s="61">
        <f>VLOOKUP($J59,'Partner und Ratenauszahlungen'!$B$3:$G$14,4,0)</f>
        <v>250</v>
      </c>
      <c r="R59" s="62">
        <f t="shared" ca="1" si="57"/>
        <v>0</v>
      </c>
      <c r="S59" s="87">
        <f>SUMIF(J9:J48,J59,S9:S48)</f>
        <v>0</v>
      </c>
      <c r="T59" s="64">
        <f>VLOOKUP($J59,'Partner und Ratenauszahlungen'!$B$3:$G$14,5,0)</f>
        <v>200</v>
      </c>
      <c r="U59" s="88">
        <f t="shared" si="58"/>
        <v>0</v>
      </c>
      <c r="V59" s="65">
        <f>SUMIF(J9:J48,J59,V9:V48)</f>
        <v>0</v>
      </c>
      <c r="W59" s="66">
        <f>VLOOKUP($J59,'Partner und Ratenauszahlungen'!$B$3:$G$14,6,0)</f>
        <v>100</v>
      </c>
      <c r="X59" s="67">
        <f t="shared" si="59"/>
        <v>0</v>
      </c>
      <c r="Y59" s="45"/>
    </row>
    <row r="60" spans="2:27" x14ac:dyDescent="0.25">
      <c r="B60" s="84"/>
      <c r="H60" s="51" t="s">
        <v>18</v>
      </c>
      <c r="I60" s="45" t="str">
        <f>'Partner und Ratenauszahlungen'!C11</f>
        <v>Slowenien</v>
      </c>
      <c r="J60" s="86" t="str">
        <f>'Partner und Ratenauszahlungen'!B11</f>
        <v>Partner 9</v>
      </c>
      <c r="K60" s="46">
        <f t="shared" ca="1" si="54"/>
        <v>0</v>
      </c>
      <c r="L60" s="68">
        <f t="shared" ca="1" si="55"/>
        <v>0</v>
      </c>
      <c r="M60" s="58">
        <f ca="1">SUMIF(J9:J49,J60,M9:M43)</f>
        <v>0</v>
      </c>
      <c r="N60" s="72">
        <f>VLOOKUP($J60,'Partner und Ratenauszahlungen'!$B$3:$G$14,3,0)</f>
        <v>250</v>
      </c>
      <c r="O60" s="59">
        <f t="shared" ca="1" si="56"/>
        <v>0</v>
      </c>
      <c r="P60" s="60">
        <f ca="1">SUMIF(J9:J49,J60,P9:P43)</f>
        <v>0</v>
      </c>
      <c r="Q60" s="61">
        <f>VLOOKUP($J60,'Partner und Ratenauszahlungen'!$B$3:$G$14,4,0)</f>
        <v>250</v>
      </c>
      <c r="R60" s="62">
        <f t="shared" ca="1" si="57"/>
        <v>0</v>
      </c>
      <c r="S60" s="87">
        <f>SUMIF(J9:J49,J60,S9:S49)</f>
        <v>0</v>
      </c>
      <c r="T60" s="64">
        <f>VLOOKUP($J60,'Partner und Ratenauszahlungen'!$B$3:$G$14,5,0)</f>
        <v>200</v>
      </c>
      <c r="U60" s="88">
        <f t="shared" si="58"/>
        <v>0</v>
      </c>
      <c r="V60" s="65">
        <f>SUMIF(J9:J49,J60,V9:V49)</f>
        <v>0</v>
      </c>
      <c r="W60" s="66">
        <f>VLOOKUP($J60,'Partner und Ratenauszahlungen'!$B$3:$G$14,6,0)</f>
        <v>100</v>
      </c>
      <c r="X60" s="67">
        <f t="shared" si="59"/>
        <v>0</v>
      </c>
      <c r="Y60" s="45"/>
    </row>
    <row r="61" spans="2:27" x14ac:dyDescent="0.25">
      <c r="B61" s="84"/>
      <c r="H61" s="51" t="s">
        <v>19</v>
      </c>
      <c r="I61" s="45" t="str">
        <f>'Partner und Ratenauszahlungen'!C12</f>
        <v>Österreich</v>
      </c>
      <c r="J61" s="86" t="str">
        <f>'Partner und Ratenauszahlungen'!B12</f>
        <v>Partner 10</v>
      </c>
      <c r="K61" s="46">
        <f t="shared" ca="1" si="54"/>
        <v>0</v>
      </c>
      <c r="L61" s="68">
        <f t="shared" ca="1" si="55"/>
        <v>0</v>
      </c>
      <c r="M61" s="58">
        <f ca="1">SUMIF(J9:J50,J61,M9:M44)</f>
        <v>0</v>
      </c>
      <c r="N61" s="72">
        <f>VLOOKUP($J61,'Partner und Ratenauszahlungen'!$B$3:$G$14,3,0)</f>
        <v>250</v>
      </c>
      <c r="O61" s="59">
        <f t="shared" ca="1" si="56"/>
        <v>0</v>
      </c>
      <c r="P61" s="60">
        <f ca="1">SUMIF(J9:J50,J61,P9:P44)</f>
        <v>0</v>
      </c>
      <c r="Q61" s="61">
        <f>VLOOKUP($J61,'Partner und Ratenauszahlungen'!$B$3:$G$14,4,0)</f>
        <v>250</v>
      </c>
      <c r="R61" s="62">
        <f t="shared" ca="1" si="57"/>
        <v>0</v>
      </c>
      <c r="S61" s="87">
        <f>SUMIF(J9:J50,J61,S9:S50)</f>
        <v>0</v>
      </c>
      <c r="T61" s="64">
        <f>VLOOKUP($J61,'Partner und Ratenauszahlungen'!$B$3:$G$14,5,0)</f>
        <v>200</v>
      </c>
      <c r="U61" s="88">
        <f t="shared" si="58"/>
        <v>0</v>
      </c>
      <c r="V61" s="65">
        <f>SUMIF(J9:J50,J61,V9:V50)</f>
        <v>0</v>
      </c>
      <c r="W61" s="66">
        <f>VLOOKUP($J61,'Partner und Ratenauszahlungen'!$B$3:$G$14,6,0)</f>
        <v>100</v>
      </c>
      <c r="X61" s="67">
        <f t="shared" si="59"/>
        <v>0</v>
      </c>
      <c r="Y61" s="45"/>
    </row>
    <row r="62" spans="2:27" x14ac:dyDescent="0.25">
      <c r="B62" s="84"/>
      <c r="H62" s="51" t="s">
        <v>20</v>
      </c>
      <c r="I62" s="45" t="str">
        <f>'Partner und Ratenauszahlungen'!C13</f>
        <v>Ungarn</v>
      </c>
      <c r="J62" s="86" t="str">
        <f>'Partner und Ratenauszahlungen'!B13</f>
        <v>Partner 11</v>
      </c>
      <c r="K62" s="46">
        <f t="shared" ca="1" si="54"/>
        <v>0</v>
      </c>
      <c r="L62" s="68">
        <f t="shared" ca="1" si="55"/>
        <v>0</v>
      </c>
      <c r="M62" s="58">
        <f ca="1">SUMIF(J9:J51,J62,M9:M45)</f>
        <v>0</v>
      </c>
      <c r="N62" s="72">
        <f>VLOOKUP($J62,'Partner und Ratenauszahlungen'!$B$3:$G$14,3,0)</f>
        <v>250</v>
      </c>
      <c r="O62" s="59">
        <f t="shared" ca="1" si="56"/>
        <v>0</v>
      </c>
      <c r="P62" s="60">
        <f ca="1">SUMIF(J9:J51,J62,P9:P45)</f>
        <v>0</v>
      </c>
      <c r="Q62" s="61">
        <f>VLOOKUP($J62,'Partner und Ratenauszahlungen'!$B$3:$G$14,4,0)</f>
        <v>250</v>
      </c>
      <c r="R62" s="62">
        <f t="shared" ca="1" si="57"/>
        <v>0</v>
      </c>
      <c r="S62" s="87">
        <f>SUMIF(J9:J51,J62,S9:S51)</f>
        <v>0</v>
      </c>
      <c r="T62" s="64">
        <f>VLOOKUP($J62,'Partner und Ratenauszahlungen'!$B$3:$G$14,5,0)</f>
        <v>200</v>
      </c>
      <c r="U62" s="88">
        <f t="shared" si="58"/>
        <v>0</v>
      </c>
      <c r="V62" s="65">
        <f>SUMIF(J9:J51,J62,V9:V51)</f>
        <v>0</v>
      </c>
      <c r="W62" s="66">
        <f>VLOOKUP($J62,'Partner und Ratenauszahlungen'!$B$3:$G$14,6,0)</f>
        <v>100</v>
      </c>
      <c r="X62" s="67">
        <f t="shared" si="59"/>
        <v>0</v>
      </c>
      <c r="Y62" s="45"/>
    </row>
    <row r="63" spans="2:27" x14ac:dyDescent="0.25">
      <c r="B63" s="84"/>
      <c r="H63" s="51" t="s">
        <v>21</v>
      </c>
      <c r="I63" s="45" t="str">
        <f>'Partner und Ratenauszahlungen'!C14</f>
        <v>Slowenien</v>
      </c>
      <c r="J63" s="86" t="str">
        <f>'Partner und Ratenauszahlungen'!B14</f>
        <v>Partner 12</v>
      </c>
      <c r="K63" s="46">
        <f t="shared" ca="1" si="54"/>
        <v>0</v>
      </c>
      <c r="L63" s="68">
        <f ca="1">O63+R63+U63+X63</f>
        <v>0</v>
      </c>
      <c r="M63" s="58">
        <f ca="1">SUMIF(J9:J52,J63,M9:M46)</f>
        <v>0</v>
      </c>
      <c r="N63" s="72">
        <f>VLOOKUP($J63,'Partner und Ratenauszahlungen'!$B$3:$G$14,3,0)</f>
        <v>250</v>
      </c>
      <c r="O63" s="59">
        <f t="shared" ca="1" si="56"/>
        <v>0</v>
      </c>
      <c r="P63" s="60">
        <f ca="1">SUMIF(J9:J52,J63,P9:P46)</f>
        <v>0</v>
      </c>
      <c r="Q63" s="61">
        <f>VLOOKUP($J63,'Partner und Ratenauszahlungen'!$B$3:$G$14,4,0)</f>
        <v>250</v>
      </c>
      <c r="R63" s="62">
        <f t="shared" ca="1" si="57"/>
        <v>0</v>
      </c>
      <c r="S63" s="87">
        <f>SUMIF(J9:J52,J63,S9:S52)</f>
        <v>0</v>
      </c>
      <c r="T63" s="64">
        <f>VLOOKUP($J63,'Partner und Ratenauszahlungen'!$B$3:$G$14,5,0)</f>
        <v>200</v>
      </c>
      <c r="U63" s="88">
        <f t="shared" si="58"/>
        <v>0</v>
      </c>
      <c r="V63" s="65">
        <f>SUMIF(J9:J52,J63,V9:V52)</f>
        <v>0</v>
      </c>
      <c r="W63" s="66">
        <f>VLOOKUP($J63,'Partner und Ratenauszahlungen'!$B$3:$G$14,6,0)</f>
        <v>100</v>
      </c>
      <c r="X63" s="67">
        <f t="shared" si="59"/>
        <v>0</v>
      </c>
      <c r="Y63" s="45"/>
    </row>
    <row r="64" spans="2:27" x14ac:dyDescent="0.25">
      <c r="B64" s="84"/>
      <c r="H64" s="51"/>
      <c r="I64" s="45"/>
      <c r="J64" s="86"/>
      <c r="K64" s="46"/>
      <c r="L64" s="68"/>
      <c r="M64" s="58"/>
      <c r="N64" s="72"/>
      <c r="O64" s="59"/>
      <c r="P64" s="60"/>
      <c r="Q64" s="61"/>
      <c r="R64" s="62"/>
      <c r="S64" s="87"/>
      <c r="T64" s="64"/>
      <c r="U64" s="88"/>
      <c r="V64" s="65"/>
      <c r="W64" s="66"/>
      <c r="X64" s="67"/>
      <c r="Y64" s="45"/>
    </row>
    <row r="65" spans="2:25" x14ac:dyDescent="0.25">
      <c r="B65" s="84"/>
      <c r="Y65" s="45"/>
    </row>
    <row r="66" spans="2:25" x14ac:dyDescent="0.25">
      <c r="B66" s="84"/>
    </row>
    <row r="67" spans="2:25" x14ac:dyDescent="0.25">
      <c r="K67" s="56" t="s">
        <v>5</v>
      </c>
      <c r="L67" s="68">
        <f ca="1">SUM(L52:L64)</f>
        <v>191500</v>
      </c>
    </row>
  </sheetData>
  <autoFilter ref="A3:AA67"/>
  <dataValidations count="3">
    <dataValidation type="list" allowBlank="1" showInputMessage="1" showErrorMessage="1" sqref="B37:B38 B11:B12 B19 B27:B30 B6:B7 B33:B35">
      <formula1>$B$52:$B$57</formula1>
    </dataValidation>
    <dataValidation type="list" allowBlank="1" showInputMessage="1" showErrorMessage="1" sqref="J6:J45">
      <formula1>$J$52:$J$64</formula1>
    </dataValidation>
    <dataValidation type="list" allowBlank="1" showInputMessage="1" showErrorMessage="1" sqref="K6:K45">
      <formula1>$B$60:$B$63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15"/>
  <sheetViews>
    <sheetView zoomScaleNormal="100" workbookViewId="0">
      <selection activeCell="E24" sqref="E24"/>
    </sheetView>
  </sheetViews>
  <sheetFormatPr baseColWidth="10" defaultColWidth="9.109375" defaultRowHeight="13.2" x14ac:dyDescent="0.25"/>
  <cols>
    <col min="1" max="1" width="28.88671875" style="45" customWidth="1"/>
    <col min="2" max="2" width="44.5546875" style="45" customWidth="1"/>
    <col min="3" max="3" width="35" style="45" customWidth="1"/>
    <col min="4" max="4" width="12" style="45" customWidth="1"/>
    <col min="5" max="5" width="19.5546875" style="45" customWidth="1"/>
    <col min="6" max="6" width="16.88671875" style="45" customWidth="1"/>
    <col min="7" max="7" width="16.44140625" style="45" customWidth="1"/>
    <col min="8" max="16384" width="9.109375" style="45"/>
  </cols>
  <sheetData>
    <row r="1" spans="1:10" ht="12.75" x14ac:dyDescent="0.2">
      <c r="A1" s="90" t="s">
        <v>317</v>
      </c>
      <c r="C1" s="46"/>
      <c r="D1" s="46"/>
      <c r="E1" s="46"/>
      <c r="F1" s="46"/>
      <c r="G1" s="46"/>
    </row>
    <row r="2" spans="1:10" ht="12.75" x14ac:dyDescent="0.2">
      <c r="A2" s="38" t="s">
        <v>277</v>
      </c>
      <c r="B2" s="85" t="s">
        <v>68</v>
      </c>
      <c r="C2" s="44" t="s">
        <v>149</v>
      </c>
      <c r="D2" s="44" t="s">
        <v>104</v>
      </c>
      <c r="E2" s="44" t="s">
        <v>259</v>
      </c>
      <c r="F2" s="44" t="s">
        <v>318</v>
      </c>
      <c r="G2" s="44" t="s">
        <v>154</v>
      </c>
    </row>
    <row r="3" spans="1:10" ht="15.6" x14ac:dyDescent="0.3">
      <c r="A3" s="89" t="s">
        <v>10</v>
      </c>
      <c r="B3" s="86" t="s">
        <v>290</v>
      </c>
      <c r="C3" s="86" t="s">
        <v>319</v>
      </c>
      <c r="D3" s="91">
        <v>250</v>
      </c>
      <c r="E3" s="91">
        <v>250</v>
      </c>
      <c r="F3" s="91">
        <v>200</v>
      </c>
      <c r="G3" s="91">
        <v>100</v>
      </c>
    </row>
    <row r="4" spans="1:10" ht="15.75" x14ac:dyDescent="0.25">
      <c r="A4" s="89" t="s">
        <v>11</v>
      </c>
      <c r="B4" s="86" t="s">
        <v>279</v>
      </c>
      <c r="C4" s="86" t="s">
        <v>320</v>
      </c>
      <c r="D4" s="91">
        <v>250</v>
      </c>
      <c r="E4" s="91">
        <v>250</v>
      </c>
      <c r="F4" s="91">
        <v>200</v>
      </c>
      <c r="G4" s="91">
        <v>100</v>
      </c>
    </row>
    <row r="5" spans="1:10" ht="15.75" x14ac:dyDescent="0.25">
      <c r="A5" s="89" t="s">
        <v>12</v>
      </c>
      <c r="B5" s="86" t="s">
        <v>280</v>
      </c>
      <c r="C5" s="86" t="s">
        <v>321</v>
      </c>
      <c r="D5" s="91">
        <v>250</v>
      </c>
      <c r="E5" s="91">
        <v>250</v>
      </c>
      <c r="F5" s="91">
        <v>200</v>
      </c>
      <c r="G5" s="91">
        <v>100</v>
      </c>
    </row>
    <row r="6" spans="1:10" ht="15.6" x14ac:dyDescent="0.3">
      <c r="A6" s="89" t="s">
        <v>13</v>
      </c>
      <c r="B6" s="86" t="s">
        <v>281</v>
      </c>
      <c r="C6" s="86" t="s">
        <v>319</v>
      </c>
      <c r="D6" s="91">
        <v>250</v>
      </c>
      <c r="E6" s="91">
        <v>250</v>
      </c>
      <c r="F6" s="91">
        <v>200</v>
      </c>
      <c r="G6" s="91">
        <v>100</v>
      </c>
    </row>
    <row r="7" spans="1:10" ht="15.75" x14ac:dyDescent="0.25">
      <c r="A7" s="89" t="s">
        <v>14</v>
      </c>
      <c r="B7" s="86" t="s">
        <v>282</v>
      </c>
      <c r="C7" s="86" t="s">
        <v>320</v>
      </c>
      <c r="D7" s="91">
        <v>250</v>
      </c>
      <c r="E7" s="91">
        <v>250</v>
      </c>
      <c r="F7" s="91">
        <v>200</v>
      </c>
      <c r="G7" s="91">
        <v>100</v>
      </c>
    </row>
    <row r="8" spans="1:10" ht="15.75" x14ac:dyDescent="0.25">
      <c r="A8" s="89" t="s">
        <v>15</v>
      </c>
      <c r="B8" s="86" t="s">
        <v>283</v>
      </c>
      <c r="C8" s="86" t="s">
        <v>321</v>
      </c>
      <c r="D8" s="91">
        <v>250</v>
      </c>
      <c r="E8" s="91">
        <v>250</v>
      </c>
      <c r="F8" s="91">
        <v>200</v>
      </c>
      <c r="G8" s="91">
        <v>100</v>
      </c>
    </row>
    <row r="9" spans="1:10" ht="15.6" x14ac:dyDescent="0.3">
      <c r="A9" s="89" t="s">
        <v>16</v>
      </c>
      <c r="B9" s="86" t="s">
        <v>284</v>
      </c>
      <c r="C9" s="86" t="s">
        <v>319</v>
      </c>
      <c r="D9" s="91">
        <v>250</v>
      </c>
      <c r="E9" s="91">
        <v>250</v>
      </c>
      <c r="F9" s="91">
        <v>200</v>
      </c>
      <c r="G9" s="91">
        <v>100</v>
      </c>
    </row>
    <row r="10" spans="1:10" ht="15.75" x14ac:dyDescent="0.25">
      <c r="A10" s="89" t="s">
        <v>17</v>
      </c>
      <c r="B10" s="86" t="s">
        <v>285</v>
      </c>
      <c r="C10" s="86" t="s">
        <v>320</v>
      </c>
      <c r="D10" s="91">
        <v>250</v>
      </c>
      <c r="E10" s="91">
        <v>250</v>
      </c>
      <c r="F10" s="91">
        <v>200</v>
      </c>
      <c r="G10" s="91">
        <v>100</v>
      </c>
    </row>
    <row r="11" spans="1:10" ht="15.75" x14ac:dyDescent="0.25">
      <c r="A11" s="89" t="s">
        <v>18</v>
      </c>
      <c r="B11" s="86" t="s">
        <v>286</v>
      </c>
      <c r="C11" s="86" t="s">
        <v>321</v>
      </c>
      <c r="D11" s="91">
        <v>250</v>
      </c>
      <c r="E11" s="91">
        <v>250</v>
      </c>
      <c r="F11" s="91">
        <v>200</v>
      </c>
      <c r="G11" s="91">
        <v>100</v>
      </c>
    </row>
    <row r="12" spans="1:10" ht="15.6" x14ac:dyDescent="0.3">
      <c r="A12" s="89" t="s">
        <v>19</v>
      </c>
      <c r="B12" s="86" t="s">
        <v>287</v>
      </c>
      <c r="C12" s="86" t="s">
        <v>319</v>
      </c>
      <c r="D12" s="91">
        <v>250</v>
      </c>
      <c r="E12" s="91">
        <v>250</v>
      </c>
      <c r="F12" s="91">
        <v>200</v>
      </c>
      <c r="G12" s="91">
        <v>100</v>
      </c>
      <c r="H12" s="92"/>
      <c r="I12" s="92"/>
      <c r="J12" s="92"/>
    </row>
    <row r="13" spans="1:10" ht="15.75" x14ac:dyDescent="0.25">
      <c r="A13" s="89" t="s">
        <v>20</v>
      </c>
      <c r="B13" s="86" t="s">
        <v>288</v>
      </c>
      <c r="C13" s="86" t="s">
        <v>320</v>
      </c>
      <c r="D13" s="91">
        <v>250</v>
      </c>
      <c r="E13" s="91">
        <v>250</v>
      </c>
      <c r="F13" s="91">
        <v>200</v>
      </c>
      <c r="G13" s="91">
        <v>100</v>
      </c>
    </row>
    <row r="14" spans="1:10" ht="15.75" x14ac:dyDescent="0.25">
      <c r="A14" s="89" t="s">
        <v>21</v>
      </c>
      <c r="B14" s="86" t="s">
        <v>289</v>
      </c>
      <c r="C14" s="86" t="s">
        <v>321</v>
      </c>
      <c r="D14" s="91">
        <v>250</v>
      </c>
      <c r="E14" s="91">
        <v>250</v>
      </c>
      <c r="F14" s="91">
        <v>200</v>
      </c>
      <c r="G14" s="91">
        <v>100</v>
      </c>
    </row>
    <row r="15" spans="1:10" ht="15.75" x14ac:dyDescent="0.25">
      <c r="D15" s="91"/>
      <c r="E15" s="91"/>
      <c r="F15" s="91"/>
      <c r="G15" s="91"/>
    </row>
  </sheetData>
  <conditionalFormatting sqref="D3:G15">
    <cfRule type="cellIs" dxfId="0" priority="546" operator="greaterThan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111"/>
  <sheetViews>
    <sheetView workbookViewId="0">
      <pane ySplit="4" topLeftCell="A77" activePane="bottomLeft" state="frozen"/>
      <selection pane="bottomLeft" activeCell="C8" sqref="C8"/>
    </sheetView>
  </sheetViews>
  <sheetFormatPr baseColWidth="10" defaultColWidth="0" defaultRowHeight="14.4" zeroHeight="1" x14ac:dyDescent="0.3"/>
  <cols>
    <col min="1" max="1" width="40.88671875" style="1" customWidth="1"/>
    <col min="2" max="4" width="43" style="1" customWidth="1"/>
    <col min="5" max="5" width="0.44140625" style="1" customWidth="1"/>
    <col min="6" max="16384" width="9.109375" hidden="1"/>
  </cols>
  <sheetData>
    <row r="1" spans="1:5" ht="15.75" thickBot="1" x14ac:dyDescent="0.3">
      <c r="A1" s="2" t="s">
        <v>43</v>
      </c>
      <c r="B1" s="3" t="e">
        <f>+#REF!</f>
        <v>#REF!</v>
      </c>
      <c r="C1" s="4"/>
      <c r="D1" s="4"/>
    </row>
    <row r="2" spans="1:5" ht="4.5" hidden="1" customHeight="1" x14ac:dyDescent="0.25">
      <c r="A2" s="4"/>
    </row>
    <row r="3" spans="1:5" ht="4.5" customHeight="1" x14ac:dyDescent="0.25"/>
    <row r="4" spans="1:5" ht="23.25" customHeight="1" x14ac:dyDescent="0.35">
      <c r="A4" s="5" t="s">
        <v>43</v>
      </c>
      <c r="B4" s="6" t="s">
        <v>40</v>
      </c>
      <c r="C4" s="7" t="s">
        <v>41</v>
      </c>
      <c r="D4" s="8" t="s">
        <v>42</v>
      </c>
      <c r="E4" s="9" t="s">
        <v>39</v>
      </c>
    </row>
    <row r="5" spans="1:5" ht="15.75" customHeight="1" x14ac:dyDescent="0.25">
      <c r="A5" s="10" t="e">
        <f>+IF($B$1=$B$4,B5,IF($B$1=$C$4,C5,IF($B$1=$D$4,D5,B5)))</f>
        <v>#REF!</v>
      </c>
      <c r="B5" s="11" t="s">
        <v>28</v>
      </c>
      <c r="C5" s="12" t="s">
        <v>50</v>
      </c>
      <c r="D5" s="13" t="s">
        <v>129</v>
      </c>
      <c r="E5" s="9"/>
    </row>
    <row r="6" spans="1:5" ht="15.75" customHeight="1" x14ac:dyDescent="0.3">
      <c r="A6" s="10" t="e">
        <f>+IF($B$1=$B$4,B6,IF($B$1=$C$4,C6,IF($B$1=$D$4,D6,B6)))</f>
        <v>#REF!</v>
      </c>
      <c r="B6" s="11" t="s">
        <v>29</v>
      </c>
      <c r="C6" s="12" t="s">
        <v>128</v>
      </c>
      <c r="D6" s="13" t="s">
        <v>130</v>
      </c>
      <c r="E6" s="9"/>
    </row>
    <row r="7" spans="1:5" ht="28.8" x14ac:dyDescent="0.3">
      <c r="A7" s="10" t="e">
        <f>+IF($B$1=$B$4,B7,IF($B$1=$C$4,C7,IF($B$1=$D$4,D7,B7)))</f>
        <v>#REF!</v>
      </c>
      <c r="B7" s="11" t="s">
        <v>4</v>
      </c>
      <c r="C7" s="12" t="s">
        <v>78</v>
      </c>
      <c r="D7" s="13" t="s">
        <v>131</v>
      </c>
    </row>
    <row r="8" spans="1:5" ht="43.2" x14ac:dyDescent="0.3">
      <c r="A8" s="10" t="e">
        <f t="shared" ref="A8:A81" si="0">+IF($B$1=$B$4,B8,IF($B$1=$C$4,C8,IF($B$1=$D$4,D8,B8)))</f>
        <v>#REF!</v>
      </c>
      <c r="B8" s="11" t="s">
        <v>255</v>
      </c>
      <c r="C8" s="12" t="s">
        <v>256</v>
      </c>
      <c r="D8" s="13" t="s">
        <v>257</v>
      </c>
    </row>
    <row r="9" spans="1:5" ht="28.8" x14ac:dyDescent="0.3">
      <c r="A9" s="10" t="e">
        <f t="shared" si="0"/>
        <v>#REF!</v>
      </c>
      <c r="B9" s="11" t="s">
        <v>76</v>
      </c>
      <c r="C9" s="12" t="s">
        <v>79</v>
      </c>
      <c r="D9" s="13" t="s">
        <v>132</v>
      </c>
    </row>
    <row r="10" spans="1:5" ht="15" x14ac:dyDescent="0.25">
      <c r="A10" s="10" t="e">
        <f t="shared" si="0"/>
        <v>#REF!</v>
      </c>
      <c r="B10" s="11" t="s">
        <v>38</v>
      </c>
      <c r="C10" s="12" t="s">
        <v>51</v>
      </c>
      <c r="D10" s="13" t="s">
        <v>52</v>
      </c>
    </row>
    <row r="11" spans="1:5" x14ac:dyDescent="0.3">
      <c r="A11" s="10" t="e">
        <f t="shared" si="0"/>
        <v>#REF!</v>
      </c>
      <c r="B11" s="11" t="s">
        <v>6</v>
      </c>
      <c r="C11" s="12" t="s">
        <v>6</v>
      </c>
      <c r="D11" s="13" t="s">
        <v>133</v>
      </c>
    </row>
    <row r="12" spans="1:5" ht="3.75" customHeight="1" x14ac:dyDescent="0.25">
      <c r="A12" s="10"/>
      <c r="B12" s="11"/>
      <c r="C12" s="12"/>
      <c r="D12" s="13"/>
    </row>
    <row r="13" spans="1:5" x14ac:dyDescent="0.3">
      <c r="A13" s="14" t="e">
        <f>+IF($B$1=$B$4,B13,IF($B$1=$C$4,C13,IF($B$1=$D$4,D13,B13)))</f>
        <v>#REF!</v>
      </c>
      <c r="B13" s="15" t="s">
        <v>185</v>
      </c>
      <c r="C13" s="16" t="s">
        <v>186</v>
      </c>
      <c r="D13" s="17" t="s">
        <v>187</v>
      </c>
    </row>
    <row r="14" spans="1:5" ht="15" x14ac:dyDescent="0.25">
      <c r="A14" s="14" t="e">
        <f>+IF($B$1=$B$4,B14,IF($B$1=$C$4,C14,IF($B$1=$D$4,D14,B14)))</f>
        <v>#REF!</v>
      </c>
      <c r="B14" s="15" t="s">
        <v>188</v>
      </c>
      <c r="C14" s="16" t="s">
        <v>189</v>
      </c>
      <c r="D14" s="17" t="s">
        <v>129</v>
      </c>
    </row>
    <row r="15" spans="1:5" x14ac:dyDescent="0.3">
      <c r="A15" s="14" t="e">
        <f>+IF($B$1=$B$4,B15,IF($B$1=$C$4,C15,IF($B$1=$D$4,D15,B15)))</f>
        <v>#REF!</v>
      </c>
      <c r="B15" s="15" t="s">
        <v>190</v>
      </c>
      <c r="C15" s="16" t="s">
        <v>191</v>
      </c>
      <c r="D15" s="17" t="s">
        <v>192</v>
      </c>
    </row>
    <row r="16" spans="1:5" x14ac:dyDescent="0.3">
      <c r="A16" s="10" t="e">
        <f>+IF($B$1=$B$4,B16,IF($B$1=$C$4,C16,IF($B$1=$D$4,D16,B16)))</f>
        <v>#REF!</v>
      </c>
      <c r="B16" s="11" t="s">
        <v>73</v>
      </c>
      <c r="C16" s="12" t="s">
        <v>80</v>
      </c>
      <c r="D16" s="13" t="s">
        <v>134</v>
      </c>
    </row>
    <row r="17" spans="1:4" x14ac:dyDescent="0.3">
      <c r="A17" s="14" t="e">
        <f>+IF($B$1=$B$4,B17,IF($B$1=$C$4,C17,IF($B$1=$D$4,D17,B17)))</f>
        <v>#REF!</v>
      </c>
      <c r="B17" s="15" t="s">
        <v>49</v>
      </c>
      <c r="C17" s="16" t="s">
        <v>81</v>
      </c>
      <c r="D17" s="17" t="s">
        <v>135</v>
      </c>
    </row>
    <row r="18" spans="1:4" ht="3.75" customHeight="1" x14ac:dyDescent="0.25">
      <c r="A18" s="14"/>
      <c r="B18" s="15"/>
      <c r="C18" s="16"/>
      <c r="D18" s="17"/>
    </row>
    <row r="19" spans="1:4" x14ac:dyDescent="0.3">
      <c r="A19" s="14" t="e">
        <f>+IF($B$1=$B$4,B19,IF($B$1=$C$4,C19,IF($B$1=$D$4,D19,B19)))</f>
        <v>#REF!</v>
      </c>
      <c r="B19" s="15" t="s">
        <v>36</v>
      </c>
      <c r="C19" s="16" t="s">
        <v>82</v>
      </c>
      <c r="D19" s="17" t="s">
        <v>136</v>
      </c>
    </row>
    <row r="20" spans="1:4" ht="15" x14ac:dyDescent="0.25">
      <c r="A20" s="14" t="e">
        <f t="shared" si="0"/>
        <v>#REF!</v>
      </c>
      <c r="B20" s="15" t="s">
        <v>47</v>
      </c>
      <c r="C20" s="16" t="s">
        <v>83</v>
      </c>
      <c r="D20" s="17" t="s">
        <v>196</v>
      </c>
    </row>
    <row r="21" spans="1:4" ht="15" x14ac:dyDescent="0.25">
      <c r="A21" s="14" t="e">
        <f t="shared" si="0"/>
        <v>#REF!</v>
      </c>
      <c r="B21" s="15" t="s">
        <v>48</v>
      </c>
      <c r="C21" s="16" t="s">
        <v>84</v>
      </c>
      <c r="D21" s="17" t="s">
        <v>197</v>
      </c>
    </row>
    <row r="22" spans="1:4" ht="15" x14ac:dyDescent="0.25">
      <c r="A22" s="14" t="e">
        <f t="shared" si="0"/>
        <v>#REF!</v>
      </c>
      <c r="B22" s="15" t="s">
        <v>193</v>
      </c>
      <c r="C22" s="16" t="s">
        <v>194</v>
      </c>
      <c r="D22" s="17" t="s">
        <v>195</v>
      </c>
    </row>
    <row r="23" spans="1:4" ht="15" x14ac:dyDescent="0.25">
      <c r="A23" s="10" t="e">
        <f t="shared" si="0"/>
        <v>#REF!</v>
      </c>
      <c r="B23" s="11" t="s">
        <v>75</v>
      </c>
      <c r="C23" s="12" t="s">
        <v>85</v>
      </c>
      <c r="D23" s="13" t="s">
        <v>137</v>
      </c>
    </row>
    <row r="24" spans="1:4" ht="15" x14ac:dyDescent="0.25">
      <c r="A24" s="10" t="e">
        <f t="shared" si="0"/>
        <v>#REF!</v>
      </c>
      <c r="B24" s="11" t="s">
        <v>74</v>
      </c>
      <c r="C24" s="12" t="s">
        <v>86</v>
      </c>
      <c r="D24" s="13" t="s">
        <v>138</v>
      </c>
    </row>
    <row r="25" spans="1:4" x14ac:dyDescent="0.3">
      <c r="A25" s="10" t="e">
        <f t="shared" si="0"/>
        <v>#REF!</v>
      </c>
      <c r="B25" s="11" t="s">
        <v>44</v>
      </c>
      <c r="C25" s="12" t="s">
        <v>87</v>
      </c>
      <c r="D25" s="13" t="s">
        <v>139</v>
      </c>
    </row>
    <row r="26" spans="1:4" ht="15" x14ac:dyDescent="0.25">
      <c r="A26" s="10" t="e">
        <f t="shared" si="0"/>
        <v>#REF!</v>
      </c>
      <c r="B26" s="11" t="s">
        <v>30</v>
      </c>
      <c r="C26" s="12" t="s">
        <v>88</v>
      </c>
      <c r="D26" s="13" t="s">
        <v>140</v>
      </c>
    </row>
    <row r="27" spans="1:4" ht="28.8" x14ac:dyDescent="0.3">
      <c r="A27" s="10" t="e">
        <f t="shared" si="0"/>
        <v>#REF!</v>
      </c>
      <c r="B27" s="11" t="s">
        <v>53</v>
      </c>
      <c r="C27" s="12" t="s">
        <v>89</v>
      </c>
      <c r="D27" s="13" t="s">
        <v>183</v>
      </c>
    </row>
    <row r="28" spans="1:4" x14ac:dyDescent="0.3">
      <c r="A28" s="10" t="e">
        <f t="shared" si="0"/>
        <v>#REF!</v>
      </c>
      <c r="B28" s="11" t="s">
        <v>54</v>
      </c>
      <c r="C28" s="12" t="s">
        <v>90</v>
      </c>
      <c r="D28" s="13" t="s">
        <v>184</v>
      </c>
    </row>
    <row r="29" spans="1:4" ht="15" x14ac:dyDescent="0.25">
      <c r="A29" s="10" t="e">
        <f t="shared" si="0"/>
        <v>#REF!</v>
      </c>
      <c r="B29" s="11" t="s">
        <v>33</v>
      </c>
      <c r="C29" s="12" t="s">
        <v>33</v>
      </c>
      <c r="D29" s="13" t="s">
        <v>141</v>
      </c>
    </row>
    <row r="30" spans="1:4" x14ac:dyDescent="0.3">
      <c r="A30" s="10" t="e">
        <f t="shared" si="0"/>
        <v>#REF!</v>
      </c>
      <c r="B30" s="11" t="s">
        <v>31</v>
      </c>
      <c r="C30" s="12" t="s">
        <v>91</v>
      </c>
      <c r="D30" s="13" t="s">
        <v>142</v>
      </c>
    </row>
    <row r="31" spans="1:4" ht="15" x14ac:dyDescent="0.25">
      <c r="A31" s="10" t="e">
        <f t="shared" si="0"/>
        <v>#REF!</v>
      </c>
      <c r="B31" s="11" t="s">
        <v>8</v>
      </c>
      <c r="C31" s="12" t="s">
        <v>92</v>
      </c>
      <c r="D31" s="13" t="s">
        <v>143</v>
      </c>
    </row>
    <row r="32" spans="1:4" x14ac:dyDescent="0.3">
      <c r="A32" s="10" t="e">
        <f t="shared" si="0"/>
        <v>#REF!</v>
      </c>
      <c r="B32" s="11" t="s">
        <v>32</v>
      </c>
      <c r="C32" s="12" t="s">
        <v>93</v>
      </c>
      <c r="D32" s="13" t="s">
        <v>144</v>
      </c>
    </row>
    <row r="33" spans="1:4" ht="15" x14ac:dyDescent="0.25">
      <c r="A33" s="10" t="e">
        <f t="shared" si="0"/>
        <v>#REF!</v>
      </c>
      <c r="B33" s="11" t="s">
        <v>77</v>
      </c>
      <c r="C33" s="12" t="s">
        <v>94</v>
      </c>
      <c r="D33" s="13" t="s">
        <v>145</v>
      </c>
    </row>
    <row r="34" spans="1:4" x14ac:dyDescent="0.3">
      <c r="A34" s="10" t="e">
        <f t="shared" si="0"/>
        <v>#REF!</v>
      </c>
      <c r="B34" s="11" t="s">
        <v>23</v>
      </c>
      <c r="C34" s="12" t="s">
        <v>95</v>
      </c>
      <c r="D34" s="13" t="s">
        <v>146</v>
      </c>
    </row>
    <row r="35" spans="1:4" ht="15" x14ac:dyDescent="0.25">
      <c r="A35" s="10" t="e">
        <f t="shared" si="0"/>
        <v>#REF!</v>
      </c>
      <c r="B35" s="11" t="s">
        <v>5</v>
      </c>
      <c r="C35" s="12" t="s">
        <v>5</v>
      </c>
      <c r="D35" s="13" t="s">
        <v>141</v>
      </c>
    </row>
    <row r="36" spans="1:4" ht="15" x14ac:dyDescent="0.25">
      <c r="A36" s="10" t="e">
        <f t="shared" si="0"/>
        <v>#REF!</v>
      </c>
      <c r="B36" s="11" t="s">
        <v>9</v>
      </c>
      <c r="C36" s="12" t="s">
        <v>96</v>
      </c>
      <c r="D36" s="13" t="s">
        <v>147</v>
      </c>
    </row>
    <row r="37" spans="1:4" ht="28.8" x14ac:dyDescent="0.3">
      <c r="A37" s="14" t="e">
        <f t="shared" si="0"/>
        <v>#REF!</v>
      </c>
      <c r="B37" s="15" t="s">
        <v>181</v>
      </c>
      <c r="C37" s="12" t="s">
        <v>177</v>
      </c>
      <c r="D37" s="13" t="s">
        <v>179</v>
      </c>
    </row>
    <row r="38" spans="1:4" ht="28.8" x14ac:dyDescent="0.3">
      <c r="A38" s="14" t="e">
        <f t="shared" si="0"/>
        <v>#REF!</v>
      </c>
      <c r="B38" s="15" t="s">
        <v>182</v>
      </c>
      <c r="C38" s="12" t="s">
        <v>178</v>
      </c>
      <c r="D38" s="13" t="s">
        <v>180</v>
      </c>
    </row>
    <row r="39" spans="1:4" ht="15" x14ac:dyDescent="0.25">
      <c r="A39" s="14" t="e">
        <f t="shared" si="0"/>
        <v>#REF!</v>
      </c>
      <c r="B39" s="15" t="s">
        <v>45</v>
      </c>
      <c r="C39" s="12" t="s">
        <v>45</v>
      </c>
      <c r="D39" s="13" t="s">
        <v>45</v>
      </c>
    </row>
    <row r="40" spans="1:4" ht="28.8" x14ac:dyDescent="0.3">
      <c r="A40" s="10" t="e">
        <f t="shared" si="0"/>
        <v>#REF!</v>
      </c>
      <c r="B40" s="11" t="s">
        <v>55</v>
      </c>
      <c r="C40" s="12" t="s">
        <v>97</v>
      </c>
      <c r="D40" s="13" t="s">
        <v>148</v>
      </c>
    </row>
    <row r="41" spans="1:4" ht="15" x14ac:dyDescent="0.25">
      <c r="A41" s="10" t="e">
        <f t="shared" si="0"/>
        <v>#REF!</v>
      </c>
      <c r="B41" s="11" t="s">
        <v>67</v>
      </c>
      <c r="C41" s="12" t="s">
        <v>98</v>
      </c>
      <c r="D41" s="13" t="s">
        <v>68</v>
      </c>
    </row>
    <row r="42" spans="1:4" ht="15" x14ac:dyDescent="0.25">
      <c r="A42" s="10" t="e">
        <f t="shared" si="0"/>
        <v>#REF!</v>
      </c>
      <c r="B42" s="11" t="s">
        <v>66</v>
      </c>
      <c r="C42" s="12" t="s">
        <v>99</v>
      </c>
      <c r="D42" s="13" t="s">
        <v>66</v>
      </c>
    </row>
    <row r="43" spans="1:4" ht="15" x14ac:dyDescent="0.25">
      <c r="A43" s="10" t="e">
        <f t="shared" si="0"/>
        <v>#REF!</v>
      </c>
      <c r="B43" s="11" t="s">
        <v>0</v>
      </c>
      <c r="C43" s="12" t="s">
        <v>100</v>
      </c>
      <c r="D43" s="13" t="s">
        <v>149</v>
      </c>
    </row>
    <row r="44" spans="1:4" ht="15" x14ac:dyDescent="0.25">
      <c r="A44" s="10" t="e">
        <f t="shared" si="0"/>
        <v>#REF!</v>
      </c>
      <c r="B44" s="11" t="s">
        <v>8</v>
      </c>
      <c r="C44" s="12" t="s">
        <v>101</v>
      </c>
      <c r="D44" s="13" t="s">
        <v>143</v>
      </c>
    </row>
    <row r="45" spans="1:4" ht="15" x14ac:dyDescent="0.25">
      <c r="A45" s="10" t="e">
        <f t="shared" si="0"/>
        <v>#REF!</v>
      </c>
      <c r="B45" s="11" t="s">
        <v>77</v>
      </c>
      <c r="C45" s="12" t="s">
        <v>102</v>
      </c>
      <c r="D45" s="13" t="s">
        <v>145</v>
      </c>
    </row>
    <row r="46" spans="1:4" x14ac:dyDescent="0.3">
      <c r="A46" s="10" t="e">
        <f t="shared" si="0"/>
        <v>#REF!</v>
      </c>
      <c r="B46" s="11" t="s">
        <v>23</v>
      </c>
      <c r="C46" s="12" t="s">
        <v>95</v>
      </c>
      <c r="D46" s="13" t="s">
        <v>146</v>
      </c>
    </row>
    <row r="47" spans="1:4" ht="15" x14ac:dyDescent="0.25">
      <c r="A47" s="10" t="e">
        <f t="shared" si="0"/>
        <v>#REF!</v>
      </c>
      <c r="B47" s="11" t="s">
        <v>7</v>
      </c>
      <c r="C47" s="12" t="s">
        <v>88</v>
      </c>
      <c r="D47" s="13" t="s">
        <v>150</v>
      </c>
    </row>
    <row r="48" spans="1:4" ht="15" x14ac:dyDescent="0.25">
      <c r="A48" s="10" t="e">
        <f t="shared" si="0"/>
        <v>#REF!</v>
      </c>
      <c r="B48" s="11" t="s">
        <v>5</v>
      </c>
      <c r="C48" s="12" t="s">
        <v>5</v>
      </c>
      <c r="D48" s="13" t="s">
        <v>141</v>
      </c>
    </row>
    <row r="49" spans="1:4" x14ac:dyDescent="0.3">
      <c r="A49" s="10" t="e">
        <f t="shared" si="0"/>
        <v>#REF!</v>
      </c>
      <c r="B49" s="11" t="s">
        <v>46</v>
      </c>
      <c r="C49" s="12" t="s">
        <v>103</v>
      </c>
      <c r="D49" s="13" t="s">
        <v>151</v>
      </c>
    </row>
    <row r="50" spans="1:4" ht="15" x14ac:dyDescent="0.25">
      <c r="A50" s="10" t="e">
        <f t="shared" si="0"/>
        <v>#REF!</v>
      </c>
      <c r="B50" s="11" t="s">
        <v>67</v>
      </c>
      <c r="C50" s="12" t="s">
        <v>98</v>
      </c>
      <c r="D50" s="13" t="s">
        <v>68</v>
      </c>
    </row>
    <row r="51" spans="1:4" ht="15" x14ac:dyDescent="0.25">
      <c r="A51" s="10" t="e">
        <f t="shared" si="0"/>
        <v>#REF!</v>
      </c>
      <c r="B51" s="11" t="s">
        <v>66</v>
      </c>
      <c r="C51" s="12" t="s">
        <v>99</v>
      </c>
      <c r="D51" s="13" t="s">
        <v>66</v>
      </c>
    </row>
    <row r="52" spans="1:4" ht="15" x14ac:dyDescent="0.25">
      <c r="A52" s="10" t="e">
        <f t="shared" si="0"/>
        <v>#REF!</v>
      </c>
      <c r="B52" s="11" t="s">
        <v>0</v>
      </c>
      <c r="C52" s="12" t="s">
        <v>100</v>
      </c>
      <c r="D52" s="13" t="s">
        <v>149</v>
      </c>
    </row>
    <row r="53" spans="1:4" ht="15" x14ac:dyDescent="0.25">
      <c r="A53" s="10" t="e">
        <f t="shared" si="0"/>
        <v>#REF!</v>
      </c>
      <c r="B53" s="11" t="s">
        <v>1</v>
      </c>
      <c r="C53" s="12" t="s">
        <v>104</v>
      </c>
      <c r="D53" s="13" t="s">
        <v>104</v>
      </c>
    </row>
    <row r="54" spans="1:4" ht="16.5" customHeight="1" x14ac:dyDescent="0.25">
      <c r="A54" s="10" t="e">
        <f t="shared" si="0"/>
        <v>#REF!</v>
      </c>
      <c r="B54" s="11" t="s">
        <v>56</v>
      </c>
      <c r="C54" s="12" t="s">
        <v>105</v>
      </c>
      <c r="D54" s="13" t="s">
        <v>152</v>
      </c>
    </row>
    <row r="55" spans="1:4" ht="15" x14ac:dyDescent="0.25">
      <c r="A55" s="10" t="e">
        <f t="shared" si="0"/>
        <v>#REF!</v>
      </c>
      <c r="B55" s="11" t="s">
        <v>2</v>
      </c>
      <c r="C55" s="12" t="s">
        <v>106</v>
      </c>
      <c r="D55" s="13" t="s">
        <v>153</v>
      </c>
    </row>
    <row r="56" spans="1:4" ht="15" x14ac:dyDescent="0.25">
      <c r="A56" s="10" t="e">
        <f t="shared" si="0"/>
        <v>#REF!</v>
      </c>
      <c r="B56" s="11" t="s">
        <v>3</v>
      </c>
      <c r="C56" s="12" t="s">
        <v>107</v>
      </c>
      <c r="D56" s="13" t="s">
        <v>154</v>
      </c>
    </row>
    <row r="57" spans="1:4" ht="15" x14ac:dyDescent="0.25">
      <c r="A57" s="10" t="e">
        <f t="shared" si="0"/>
        <v>#REF!</v>
      </c>
      <c r="B57" s="11" t="s">
        <v>57</v>
      </c>
      <c r="C57" s="12" t="s">
        <v>108</v>
      </c>
      <c r="D57" s="13" t="s">
        <v>155</v>
      </c>
    </row>
    <row r="58" spans="1:4" x14ac:dyDescent="0.3">
      <c r="A58" s="10" t="e">
        <f t="shared" si="0"/>
        <v>#REF!</v>
      </c>
      <c r="B58" s="11" t="s">
        <v>72</v>
      </c>
      <c r="C58" s="12" t="s">
        <v>109</v>
      </c>
      <c r="D58" s="13" t="s">
        <v>156</v>
      </c>
    </row>
    <row r="59" spans="1:4" x14ac:dyDescent="0.3">
      <c r="A59" s="10" t="e">
        <f t="shared" si="0"/>
        <v>#REF!</v>
      </c>
      <c r="B59" s="11" t="s">
        <v>34</v>
      </c>
      <c r="C59" s="12" t="s">
        <v>110</v>
      </c>
      <c r="D59" s="13" t="s">
        <v>157</v>
      </c>
    </row>
    <row r="60" spans="1:4" ht="15" x14ac:dyDescent="0.25">
      <c r="A60" s="10" t="e">
        <f t="shared" si="0"/>
        <v>#REF!</v>
      </c>
      <c r="B60" s="11" t="s">
        <v>37</v>
      </c>
      <c r="C60" s="12" t="s">
        <v>111</v>
      </c>
      <c r="D60" s="13" t="s">
        <v>158</v>
      </c>
    </row>
    <row r="61" spans="1:4" x14ac:dyDescent="0.3">
      <c r="A61" s="10" t="e">
        <f t="shared" si="0"/>
        <v>#REF!</v>
      </c>
      <c r="B61" s="11" t="s">
        <v>58</v>
      </c>
      <c r="C61" s="12" t="s">
        <v>112</v>
      </c>
      <c r="D61" s="13" t="s">
        <v>159</v>
      </c>
    </row>
    <row r="62" spans="1:4" ht="15" x14ac:dyDescent="0.25">
      <c r="A62" s="10" t="e">
        <f t="shared" si="0"/>
        <v>#REF!</v>
      </c>
      <c r="B62" s="11" t="s">
        <v>69</v>
      </c>
      <c r="C62" s="12" t="s">
        <v>113</v>
      </c>
      <c r="D62" s="13" t="s">
        <v>160</v>
      </c>
    </row>
    <row r="63" spans="1:4" ht="15" x14ac:dyDescent="0.25">
      <c r="A63" s="10" t="e">
        <f t="shared" si="0"/>
        <v>#REF!</v>
      </c>
      <c r="B63" s="11" t="s">
        <v>59</v>
      </c>
      <c r="C63" s="12" t="s">
        <v>114</v>
      </c>
      <c r="D63" s="13" t="s">
        <v>161</v>
      </c>
    </row>
    <row r="64" spans="1:4" ht="28.8" x14ac:dyDescent="0.3">
      <c r="A64" s="10" t="e">
        <f t="shared" si="0"/>
        <v>#REF!</v>
      </c>
      <c r="B64" s="11" t="s">
        <v>60</v>
      </c>
      <c r="C64" s="12" t="s">
        <v>115</v>
      </c>
      <c r="D64" s="13" t="s">
        <v>162</v>
      </c>
    </row>
    <row r="65" spans="1:4" ht="15" x14ac:dyDescent="0.25">
      <c r="A65" s="10" t="e">
        <f t="shared" si="0"/>
        <v>#REF!</v>
      </c>
      <c r="B65" s="11" t="s">
        <v>61</v>
      </c>
      <c r="C65" s="12" t="s">
        <v>116</v>
      </c>
      <c r="D65" s="13" t="s">
        <v>163</v>
      </c>
    </row>
    <row r="66" spans="1:4" ht="15" x14ac:dyDescent="0.25">
      <c r="A66" s="10" t="e">
        <f t="shared" si="0"/>
        <v>#REF!</v>
      </c>
      <c r="B66" s="11" t="s">
        <v>77</v>
      </c>
      <c r="C66" s="12" t="s">
        <v>102</v>
      </c>
      <c r="D66" s="13" t="s">
        <v>164</v>
      </c>
    </row>
    <row r="67" spans="1:4" x14ac:dyDescent="0.3">
      <c r="A67" s="10" t="e">
        <f t="shared" si="0"/>
        <v>#REF!</v>
      </c>
      <c r="B67" s="11" t="s">
        <v>23</v>
      </c>
      <c r="C67" s="12" t="s">
        <v>95</v>
      </c>
      <c r="D67" s="13" t="s">
        <v>146</v>
      </c>
    </row>
    <row r="68" spans="1:4" ht="15" x14ac:dyDescent="0.25">
      <c r="A68" s="10" t="e">
        <f t="shared" si="0"/>
        <v>#REF!</v>
      </c>
      <c r="B68" s="11" t="s">
        <v>22</v>
      </c>
      <c r="C68" s="12" t="s">
        <v>22</v>
      </c>
      <c r="D68" s="13" t="s">
        <v>165</v>
      </c>
    </row>
    <row r="69" spans="1:4" x14ac:dyDescent="0.3">
      <c r="A69" s="10" t="e">
        <f t="shared" si="0"/>
        <v>#REF!</v>
      </c>
      <c r="B69" s="11" t="s">
        <v>63</v>
      </c>
      <c r="C69" s="12" t="s">
        <v>117</v>
      </c>
      <c r="D69" s="13" t="s">
        <v>166</v>
      </c>
    </row>
    <row r="70" spans="1:4" x14ac:dyDescent="0.3">
      <c r="A70" s="10" t="e">
        <f t="shared" si="0"/>
        <v>#REF!</v>
      </c>
      <c r="B70" s="11" t="s">
        <v>65</v>
      </c>
      <c r="C70" s="12" t="s">
        <v>118</v>
      </c>
      <c r="D70" s="13" t="s">
        <v>167</v>
      </c>
    </row>
    <row r="71" spans="1:4" x14ac:dyDescent="0.3">
      <c r="A71" s="10" t="e">
        <f t="shared" si="0"/>
        <v>#REF!</v>
      </c>
      <c r="B71" s="11" t="s">
        <v>63</v>
      </c>
      <c r="C71" s="12" t="s">
        <v>117</v>
      </c>
      <c r="D71" s="13" t="s">
        <v>166</v>
      </c>
    </row>
    <row r="72" spans="1:4" ht="28.8" x14ac:dyDescent="0.3">
      <c r="A72" s="10" t="e">
        <f t="shared" si="0"/>
        <v>#REF!</v>
      </c>
      <c r="B72" s="11" t="s">
        <v>24</v>
      </c>
      <c r="C72" s="12" t="s">
        <v>119</v>
      </c>
      <c r="D72" s="13" t="s">
        <v>168</v>
      </c>
    </row>
    <row r="73" spans="1:4" ht="28.8" x14ac:dyDescent="0.3">
      <c r="A73" s="10" t="e">
        <f t="shared" si="0"/>
        <v>#REF!</v>
      </c>
      <c r="B73" s="11" t="s">
        <v>26</v>
      </c>
      <c r="C73" s="12" t="s">
        <v>120</v>
      </c>
      <c r="D73" s="13" t="s">
        <v>169</v>
      </c>
    </row>
    <row r="74" spans="1:4" ht="28.8" x14ac:dyDescent="0.3">
      <c r="A74" s="10" t="e">
        <f t="shared" si="0"/>
        <v>#REF!</v>
      </c>
      <c r="B74" s="11" t="s">
        <v>25</v>
      </c>
      <c r="C74" s="12" t="s">
        <v>121</v>
      </c>
      <c r="D74" s="13" t="s">
        <v>170</v>
      </c>
    </row>
    <row r="75" spans="1:4" ht="28.8" x14ac:dyDescent="0.3">
      <c r="A75" s="10" t="e">
        <f t="shared" si="0"/>
        <v>#REF!</v>
      </c>
      <c r="B75" s="11" t="s">
        <v>27</v>
      </c>
      <c r="C75" s="12" t="s">
        <v>122</v>
      </c>
      <c r="D75" s="13" t="s">
        <v>171</v>
      </c>
    </row>
    <row r="76" spans="1:4" ht="15" x14ac:dyDescent="0.25">
      <c r="A76" s="10" t="e">
        <f t="shared" si="0"/>
        <v>#REF!</v>
      </c>
      <c r="B76" s="11" t="s">
        <v>68</v>
      </c>
      <c r="C76" s="12" t="s">
        <v>98</v>
      </c>
      <c r="D76" s="13" t="s">
        <v>68</v>
      </c>
    </row>
    <row r="77" spans="1:4" ht="15" x14ac:dyDescent="0.25">
      <c r="A77" s="10" t="e">
        <f t="shared" si="0"/>
        <v>#REF!</v>
      </c>
      <c r="B77" s="11" t="s">
        <v>66</v>
      </c>
      <c r="C77" s="12" t="s">
        <v>99</v>
      </c>
      <c r="D77" s="13" t="s">
        <v>66</v>
      </c>
    </row>
    <row r="78" spans="1:4" ht="15" x14ac:dyDescent="0.25">
      <c r="A78" s="10" t="e">
        <f t="shared" si="0"/>
        <v>#REF!</v>
      </c>
      <c r="B78" s="11" t="s">
        <v>0</v>
      </c>
      <c r="C78" s="12" t="s">
        <v>100</v>
      </c>
      <c r="D78" s="13" t="s">
        <v>149</v>
      </c>
    </row>
    <row r="79" spans="1:4" ht="15" x14ac:dyDescent="0.25">
      <c r="A79" s="10" t="e">
        <f t="shared" si="0"/>
        <v>#REF!</v>
      </c>
      <c r="B79" s="11" t="s">
        <v>22</v>
      </c>
      <c r="C79" s="12" t="s">
        <v>22</v>
      </c>
      <c r="D79" s="13" t="s">
        <v>165</v>
      </c>
    </row>
    <row r="80" spans="1:4" ht="43.2" x14ac:dyDescent="0.3">
      <c r="A80" s="10" t="e">
        <f t="shared" si="0"/>
        <v>#REF!</v>
      </c>
      <c r="B80" s="11" t="s">
        <v>198</v>
      </c>
      <c r="C80" s="12" t="s">
        <v>123</v>
      </c>
      <c r="D80" s="13" t="s">
        <v>172</v>
      </c>
    </row>
    <row r="81" spans="1:4" ht="15" x14ac:dyDescent="0.25">
      <c r="A81" s="10" t="e">
        <f t="shared" si="0"/>
        <v>#REF!</v>
      </c>
      <c r="B81" s="11" t="s">
        <v>62</v>
      </c>
      <c r="C81" s="12" t="s">
        <v>124</v>
      </c>
      <c r="D81" s="13" t="s">
        <v>173</v>
      </c>
    </row>
    <row r="82" spans="1:4" ht="15" x14ac:dyDescent="0.25">
      <c r="A82" s="10" t="e">
        <f t="shared" ref="A82:A109" si="1">+IF($B$1=$B$4,B82,IF($B$1=$C$4,C82,IF($B$1=$D$4,D82,B82)))</f>
        <v>#REF!</v>
      </c>
      <c r="B82" s="11" t="s">
        <v>77</v>
      </c>
      <c r="C82" s="12" t="s">
        <v>102</v>
      </c>
      <c r="D82" s="13" t="s">
        <v>164</v>
      </c>
    </row>
    <row r="83" spans="1:4" x14ac:dyDescent="0.3">
      <c r="A83" s="10" t="e">
        <f t="shared" si="1"/>
        <v>#REF!</v>
      </c>
      <c r="B83" s="11" t="s">
        <v>64</v>
      </c>
      <c r="C83" s="12" t="s">
        <v>118</v>
      </c>
      <c r="D83" s="13" t="s">
        <v>167</v>
      </c>
    </row>
    <row r="84" spans="1:4" ht="15" x14ac:dyDescent="0.25">
      <c r="A84" s="10" t="e">
        <f t="shared" si="1"/>
        <v>#REF!</v>
      </c>
      <c r="B84" s="11" t="s">
        <v>57</v>
      </c>
      <c r="C84" s="12" t="s">
        <v>108</v>
      </c>
      <c r="D84" s="13" t="s">
        <v>155</v>
      </c>
    </row>
    <row r="85" spans="1:4" x14ac:dyDescent="0.3">
      <c r="A85" s="10" t="e">
        <f t="shared" si="1"/>
        <v>#REF!</v>
      </c>
      <c r="B85" s="11" t="s">
        <v>63</v>
      </c>
      <c r="C85" s="12" t="s">
        <v>117</v>
      </c>
      <c r="D85" s="13" t="s">
        <v>166</v>
      </c>
    </row>
    <row r="86" spans="1:4" x14ac:dyDescent="0.3">
      <c r="A86" s="10" t="e">
        <f t="shared" si="1"/>
        <v>#REF!</v>
      </c>
      <c r="B86" s="11" t="s">
        <v>23</v>
      </c>
      <c r="C86" s="12" t="s">
        <v>95</v>
      </c>
      <c r="D86" s="13" t="s">
        <v>146</v>
      </c>
    </row>
    <row r="87" spans="1:4" x14ac:dyDescent="0.3">
      <c r="A87" s="10" t="e">
        <f t="shared" si="1"/>
        <v>#REF!</v>
      </c>
      <c r="B87" s="11" t="s">
        <v>35</v>
      </c>
      <c r="C87" s="12" t="s">
        <v>125</v>
      </c>
      <c r="D87" s="13" t="s">
        <v>174</v>
      </c>
    </row>
    <row r="88" spans="1:4" ht="15" x14ac:dyDescent="0.25">
      <c r="A88" s="10" t="e">
        <f t="shared" si="1"/>
        <v>#REF!</v>
      </c>
      <c r="B88" s="11" t="s">
        <v>70</v>
      </c>
      <c r="C88" s="12" t="s">
        <v>126</v>
      </c>
      <c r="D88" s="13" t="s">
        <v>175</v>
      </c>
    </row>
    <row r="89" spans="1:4" x14ac:dyDescent="0.3">
      <c r="A89" s="10" t="e">
        <f t="shared" si="1"/>
        <v>#REF!</v>
      </c>
      <c r="B89" s="11" t="s">
        <v>71</v>
      </c>
      <c r="C89" s="12" t="s">
        <v>127</v>
      </c>
      <c r="D89" s="13" t="s">
        <v>176</v>
      </c>
    </row>
    <row r="90" spans="1:4" x14ac:dyDescent="0.3">
      <c r="A90" s="10" t="e">
        <f t="shared" si="1"/>
        <v>#REF!</v>
      </c>
      <c r="B90" s="11" t="s">
        <v>252</v>
      </c>
      <c r="C90" s="32" t="s">
        <v>253</v>
      </c>
      <c r="D90" s="32" t="s">
        <v>254</v>
      </c>
    </row>
    <row r="91" spans="1:4" ht="43.2" x14ac:dyDescent="0.3">
      <c r="A91" s="10" t="e">
        <f t="shared" si="1"/>
        <v>#REF!</v>
      </c>
      <c r="B91" s="11" t="s">
        <v>204</v>
      </c>
      <c r="C91" s="12" t="s">
        <v>228</v>
      </c>
      <c r="D91" s="13" t="s">
        <v>237</v>
      </c>
    </row>
    <row r="92" spans="1:4" ht="43.2" x14ac:dyDescent="0.3">
      <c r="A92" s="10" t="e">
        <f t="shared" si="1"/>
        <v>#REF!</v>
      </c>
      <c r="B92" s="11" t="s">
        <v>208</v>
      </c>
      <c r="C92" s="12" t="s">
        <v>229</v>
      </c>
      <c r="D92" s="13" t="s">
        <v>238</v>
      </c>
    </row>
    <row r="93" spans="1:4" x14ac:dyDescent="0.3">
      <c r="A93" s="10" t="e">
        <f t="shared" si="1"/>
        <v>#REF!</v>
      </c>
      <c r="B93" s="11" t="s">
        <v>199</v>
      </c>
      <c r="C93" s="12" t="s">
        <v>230</v>
      </c>
      <c r="D93" s="13" t="s">
        <v>239</v>
      </c>
    </row>
    <row r="94" spans="1:4" ht="15" x14ac:dyDescent="0.25">
      <c r="A94" s="10" t="e">
        <f t="shared" si="1"/>
        <v>#REF!</v>
      </c>
      <c r="B94" s="11" t="s">
        <v>202</v>
      </c>
      <c r="C94" s="12" t="s">
        <v>202</v>
      </c>
      <c r="D94" s="13" t="s">
        <v>202</v>
      </c>
    </row>
    <row r="95" spans="1:4" x14ac:dyDescent="0.3">
      <c r="A95" s="10" t="e">
        <f t="shared" si="1"/>
        <v>#REF!</v>
      </c>
      <c r="B95" s="11" t="s">
        <v>205</v>
      </c>
      <c r="C95" s="12" t="s">
        <v>231</v>
      </c>
      <c r="D95" s="13" t="s">
        <v>240</v>
      </c>
    </row>
    <row r="96" spans="1:4" x14ac:dyDescent="0.3">
      <c r="A96" s="10" t="e">
        <f t="shared" si="1"/>
        <v>#REF!</v>
      </c>
      <c r="B96" s="11" t="s">
        <v>209</v>
      </c>
      <c r="C96" s="12" t="s">
        <v>232</v>
      </c>
      <c r="D96" s="13" t="s">
        <v>241</v>
      </c>
    </row>
    <row r="97" spans="1:4" ht="15" x14ac:dyDescent="0.25">
      <c r="A97" s="10" t="e">
        <f t="shared" si="1"/>
        <v>#REF!</v>
      </c>
      <c r="B97" s="11" t="s">
        <v>212</v>
      </c>
      <c r="C97" s="12" t="s">
        <v>212</v>
      </c>
      <c r="D97" s="13" t="s">
        <v>242</v>
      </c>
    </row>
    <row r="98" spans="1:4" ht="15" x14ac:dyDescent="0.25">
      <c r="A98" s="10" t="e">
        <f t="shared" si="1"/>
        <v>#REF!</v>
      </c>
      <c r="B98" s="11" t="s">
        <v>216</v>
      </c>
      <c r="C98" s="12" t="s">
        <v>216</v>
      </c>
      <c r="D98" s="13" t="s">
        <v>243</v>
      </c>
    </row>
    <row r="99" spans="1:4" x14ac:dyDescent="0.3">
      <c r="A99" s="10" t="e">
        <f t="shared" si="1"/>
        <v>#REF!</v>
      </c>
      <c r="B99" s="11" t="s">
        <v>214</v>
      </c>
      <c r="C99" s="12" t="s">
        <v>233</v>
      </c>
      <c r="D99" s="13" t="s">
        <v>244</v>
      </c>
    </row>
    <row r="100" spans="1:4" ht="15" x14ac:dyDescent="0.25">
      <c r="A100" s="10" t="e">
        <f t="shared" si="1"/>
        <v>#REF!</v>
      </c>
      <c r="B100" s="11" t="s">
        <v>6</v>
      </c>
      <c r="C100" s="12" t="s">
        <v>6</v>
      </c>
      <c r="D100" s="13" t="s">
        <v>245</v>
      </c>
    </row>
    <row r="101" spans="1:4" x14ac:dyDescent="0.3">
      <c r="A101" s="10" t="e">
        <f t="shared" ref="A101:A104" si="2">+IF($B$1=$B$4,B101,IF($B$1=$C$4,C101,IF($B$1=$D$4,D101,B101)))</f>
        <v>#REF!</v>
      </c>
      <c r="B101" s="11" t="s">
        <v>215</v>
      </c>
      <c r="C101" s="12" t="s">
        <v>234</v>
      </c>
      <c r="D101" s="13" t="s">
        <v>247</v>
      </c>
    </row>
    <row r="102" spans="1:4" x14ac:dyDescent="0.3">
      <c r="A102" s="10" t="e">
        <f t="shared" si="2"/>
        <v>#REF!</v>
      </c>
      <c r="B102" s="11" t="s">
        <v>219</v>
      </c>
      <c r="C102" s="12" t="s">
        <v>194</v>
      </c>
      <c r="D102" s="13" t="s">
        <v>246</v>
      </c>
    </row>
    <row r="103" spans="1:4" x14ac:dyDescent="0.3">
      <c r="A103" s="10" t="e">
        <f t="shared" si="2"/>
        <v>#REF!</v>
      </c>
      <c r="B103" s="11" t="s">
        <v>35</v>
      </c>
      <c r="C103" s="12" t="s">
        <v>220</v>
      </c>
      <c r="D103" s="13" t="s">
        <v>248</v>
      </c>
    </row>
    <row r="104" spans="1:4" x14ac:dyDescent="0.3">
      <c r="A104" s="10" t="e">
        <f t="shared" si="2"/>
        <v>#REF!</v>
      </c>
      <c r="B104" s="11" t="s">
        <v>221</v>
      </c>
      <c r="C104" s="12" t="s">
        <v>221</v>
      </c>
      <c r="D104" s="13" t="s">
        <v>249</v>
      </c>
    </row>
    <row r="105" spans="1:4" ht="15" customHeight="1" x14ac:dyDescent="0.3">
      <c r="A105" s="10" t="e">
        <f t="shared" si="1"/>
        <v>#REF!</v>
      </c>
      <c r="B105" s="11" t="s">
        <v>226</v>
      </c>
      <c r="C105" s="12" t="s">
        <v>222</v>
      </c>
      <c r="D105" s="13" t="s">
        <v>226</v>
      </c>
    </row>
    <row r="106" spans="1:4" x14ac:dyDescent="0.3">
      <c r="A106" s="10" t="e">
        <f t="shared" si="1"/>
        <v>#REF!</v>
      </c>
      <c r="B106" s="11" t="s">
        <v>227</v>
      </c>
      <c r="C106" s="12" t="s">
        <v>223</v>
      </c>
      <c r="D106" s="13" t="s">
        <v>250</v>
      </c>
    </row>
    <row r="107" spans="1:4" x14ac:dyDescent="0.3">
      <c r="A107" s="10" t="e">
        <f t="shared" si="1"/>
        <v>#REF!</v>
      </c>
      <c r="B107" s="11" t="s">
        <v>235</v>
      </c>
      <c r="C107" s="12" t="s">
        <v>224</v>
      </c>
      <c r="D107" s="13" t="s">
        <v>246</v>
      </c>
    </row>
    <row r="108" spans="1:4" ht="57.6" x14ac:dyDescent="0.3">
      <c r="A108" s="10" t="e">
        <f t="shared" si="1"/>
        <v>#REF!</v>
      </c>
      <c r="B108" s="11" t="s">
        <v>225</v>
      </c>
      <c r="C108" s="12" t="s">
        <v>236</v>
      </c>
      <c r="D108" s="13" t="s">
        <v>251</v>
      </c>
    </row>
    <row r="109" spans="1:4" x14ac:dyDescent="0.3">
      <c r="A109" s="10" t="e">
        <f t="shared" si="1"/>
        <v>#REF!</v>
      </c>
      <c r="B109" s="11"/>
      <c r="C109" s="12"/>
      <c r="D109" s="13"/>
    </row>
    <row r="110" spans="1:4" ht="15" hidden="1" x14ac:dyDescent="0.25">
      <c r="A110" s="4"/>
      <c r="B110" s="4"/>
      <c r="C110" s="4"/>
      <c r="D110" s="4"/>
    </row>
    <row r="111" spans="1:4" ht="15" hidden="1" x14ac:dyDescent="0.25">
      <c r="A111" s="4"/>
      <c r="B111" s="4"/>
      <c r="C111" s="4"/>
      <c r="D111" s="4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</vt:i4>
      </vt:variant>
    </vt:vector>
  </HeadingPairs>
  <TitlesOfParts>
    <vt:vector size="7" baseType="lpstr">
      <vt:lpstr>WP Plan</vt:lpstr>
      <vt:lpstr>WP Ressourcen</vt:lpstr>
      <vt:lpstr>Partner und Ratenauszahlungen</vt:lpstr>
      <vt:lpstr>Translation</vt:lpstr>
      <vt:lpstr>Sheet1</vt:lpstr>
      <vt:lpstr>Translation!Druckbereich</vt:lpstr>
      <vt:lpstr>'Partner und Ratenauszahlungen'!ProHuman</vt:lpstr>
    </vt:vector>
  </TitlesOfParts>
  <Company>European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Alliaces detailed Budget v.1.0</dc:title>
  <dc:creator>CARBONI Damiano (EACEA)</dc:creator>
  <dc:description>Alliances detailed budget V.1.0</dc:description>
  <cp:lastModifiedBy>iscn</cp:lastModifiedBy>
  <cp:lastPrinted>2014-01-20T15:36:43Z</cp:lastPrinted>
  <dcterms:created xsi:type="dcterms:W3CDTF">2013-09-27T15:40:24Z</dcterms:created>
  <dcterms:modified xsi:type="dcterms:W3CDTF">2017-12-15T10:16:47Z</dcterms:modified>
</cp:coreProperties>
</file>